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04"/>
  <workbookPr showInkAnnotation="0" codeName="ThisWorkbook" autoCompressPictures="0"/>
  <mc:AlternateContent xmlns:mc="http://schemas.openxmlformats.org/markup-compatibility/2006">
    <mc:Choice Requires="x15">
      <x15ac:absPath xmlns:x15ac="http://schemas.microsoft.com/office/spreadsheetml/2010/11/ac" url="https://myacg-my.sharepoint.com/personal/gayelene_townsend_up_education/Documents/Desktop/M3 FNSACC311/2021.10.01 Version of Documents/"/>
    </mc:Choice>
  </mc:AlternateContent>
  <xr:revisionPtr revIDLastSave="327" documentId="14_{576609E1-42F8-44A8-9213-92EC99015B44}" xr6:coauthVersionLast="47" xr6:coauthVersionMax="47" xr10:uidLastSave="{0A70BBDB-7DBC-4935-BE7A-6FD84F275A49}"/>
  <bookViews>
    <workbookView xWindow="28725" yWindow="-22170" windowWidth="16440" windowHeight="28440" tabRatio="888" firstSheet="4" activeTab="7" xr2:uid="{00000000-000D-0000-FFFF-FFFF00000000}"/>
  </bookViews>
  <sheets>
    <sheet name="FNSACC311 Cover Page" sheetId="39" r:id="rId1"/>
    <sheet name="Contents" sheetId="45" r:id="rId2"/>
    <sheet name="1 - Sales Journal " sheetId="40" r:id="rId3"/>
    <sheet name="2 - Ledger" sheetId="49" r:id="rId4"/>
    <sheet name="3 - Cash Receipts Journal" sheetId="43" r:id="rId5"/>
    <sheet name="2 - Ledger (2)" sheetId="50" r:id="rId6"/>
    <sheet name="4 - Purchases Journal" sheetId="35" r:id="rId7"/>
    <sheet name="5 - Cash Payments Journal " sheetId="41" r:id="rId8"/>
    <sheet name="6 - Trial Balance 31.03.2021" sheetId="54" r:id="rId9"/>
    <sheet name="2 - Ledger (4)" sheetId="52" r:id="rId10"/>
    <sheet name="7 - Trial Balance 30.04.2021" sheetId="53" r:id="rId11"/>
    <sheet name="2 - Ledger (3)" sheetId="51" r:id="rId12"/>
    <sheet name="Task 3 - Trial Balance" sheetId="44" state="hidden" r:id="rId13"/>
  </sheets>
  <externalReferences>
    <externalReference r:id="rId14"/>
  </externalReferenc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53" l="1"/>
  <c r="H38" i="53"/>
  <c r="G13" i="53"/>
  <c r="G16" i="53"/>
  <c r="G23" i="53"/>
  <c r="G28" i="53"/>
  <c r="G31" i="53"/>
  <c r="H32" i="53"/>
  <c r="G39" i="53"/>
  <c r="G12" i="53"/>
  <c r="H11" i="53"/>
  <c r="G10" i="53"/>
  <c r="H9" i="53"/>
  <c r="G8" i="53"/>
  <c r="E39" i="54"/>
  <c r="D39" i="54"/>
  <c r="E40" i="53"/>
  <c r="D40" i="53"/>
  <c r="S81" i="52" l="1"/>
  <c r="L40" i="52"/>
  <c r="L41" i="52" s="1"/>
  <c r="E40" i="52"/>
  <c r="E41" i="52" s="1"/>
  <c r="L24" i="52"/>
  <c r="L33" i="52"/>
  <c r="L34" i="52" s="1"/>
  <c r="E17" i="52"/>
  <c r="H32" i="52"/>
  <c r="M12" i="41"/>
  <c r="L12" i="41"/>
  <c r="K12" i="41"/>
  <c r="J12" i="41"/>
  <c r="I12" i="41"/>
  <c r="H12" i="41"/>
  <c r="G12" i="41"/>
  <c r="E33" i="52" l="1"/>
  <c r="E25" i="52"/>
  <c r="E26" i="52" s="1"/>
  <c r="H24" i="52"/>
  <c r="H18" i="52"/>
  <c r="H17" i="52"/>
  <c r="H19" i="52" s="1"/>
  <c r="E18" i="52" s="1"/>
  <c r="H10" i="52"/>
  <c r="L9" i="52"/>
  <c r="L10" i="52" s="1"/>
  <c r="H9" i="52"/>
  <c r="H11" i="52" s="1"/>
  <c r="H7" i="53" s="1"/>
  <c r="E33" i="51"/>
  <c r="E25" i="51"/>
  <c r="H24" i="51"/>
  <c r="H18" i="51"/>
  <c r="H17" i="51"/>
  <c r="H10" i="51"/>
  <c r="L9" i="51"/>
  <c r="H9" i="51"/>
  <c r="E33" i="50"/>
  <c r="E25" i="50"/>
  <c r="H24" i="50"/>
  <c r="H18" i="50"/>
  <c r="H17" i="50"/>
  <c r="H10" i="50"/>
  <c r="L9" i="50"/>
  <c r="H9" i="50"/>
  <c r="H10" i="49"/>
  <c r="H18" i="49"/>
  <c r="L9" i="49"/>
  <c r="E33" i="49"/>
  <c r="E25" i="49"/>
  <c r="H24" i="49"/>
  <c r="H17" i="49"/>
  <c r="H9" i="49"/>
  <c r="J18" i="43"/>
  <c r="F18" i="43"/>
  <c r="D39" i="44"/>
  <c r="E39" i="44"/>
  <c r="F108" i="41"/>
  <c r="I107" i="41" s="1"/>
  <c r="I51" i="41"/>
  <c r="F50" i="41" s="1"/>
  <c r="I52" i="41" s="1"/>
  <c r="F28" i="41"/>
  <c r="I26" i="41" s="1"/>
  <c r="I28" i="41" s="1"/>
  <c r="F35" i="41"/>
  <c r="I34" i="41" s="1"/>
  <c r="I43" i="41"/>
  <c r="I68" i="41"/>
  <c r="F67" i="41" s="1"/>
  <c r="F86" i="41"/>
  <c r="F77" i="41"/>
  <c r="F93" i="41"/>
  <c r="E34" i="52" l="1"/>
  <c r="E34" i="51"/>
  <c r="E34" i="50"/>
  <c r="O8" i="52"/>
  <c r="O8" i="51"/>
  <c r="O8" i="50"/>
  <c r="E35" i="52"/>
  <c r="H33" i="52" s="1"/>
  <c r="O9" i="52"/>
  <c r="H20" i="52"/>
  <c r="H34" i="53" s="1"/>
  <c r="H40" i="53" s="1"/>
  <c r="H25" i="52"/>
  <c r="H35" i="52"/>
  <c r="E36" i="52"/>
  <c r="G25" i="53" s="1"/>
  <c r="F51" i="41"/>
  <c r="I108" i="41"/>
  <c r="F109" i="41"/>
  <c r="I69" i="41"/>
  <c r="F68" i="41"/>
  <c r="I35" i="41"/>
  <c r="F36" i="41"/>
  <c r="F29" i="41"/>
  <c r="F59" i="41"/>
  <c r="G13" i="35"/>
  <c r="I13" i="35"/>
  <c r="L11" i="52" l="1"/>
  <c r="G27" i="53" s="1"/>
  <c r="O10" i="52"/>
  <c r="H26" i="52"/>
  <c r="E27" i="52"/>
  <c r="G24" i="53" s="1"/>
  <c r="G40" i="53" s="1"/>
  <c r="O25" i="51"/>
  <c r="O25" i="52"/>
  <c r="O26" i="52" s="1"/>
  <c r="L25" i="52" s="1"/>
  <c r="L17" i="51"/>
  <c r="L17" i="52"/>
  <c r="L18" i="52" s="1"/>
  <c r="G18" i="43"/>
  <c r="H18" i="43"/>
  <c r="I18" i="43"/>
  <c r="L26" i="52" l="1"/>
  <c r="O27" i="52"/>
  <c r="K6" i="40"/>
  <c r="K7" i="40"/>
  <c r="K8" i="40"/>
  <c r="J16" i="40"/>
  <c r="I16" i="40"/>
  <c r="K16" i="40" l="1"/>
  <c r="H13" i="35" l="1"/>
  <c r="E16" i="52" l="1"/>
  <c r="E19" i="52" s="1"/>
  <c r="E16" i="51"/>
</calcChain>
</file>

<file path=xl/sharedStrings.xml><?xml version="1.0" encoding="utf-8"?>
<sst xmlns="http://schemas.openxmlformats.org/spreadsheetml/2006/main" count="880" uniqueCount="134">
  <si>
    <t>FNSACC311 Process financial transactions and extract interim reports (Release 1)</t>
  </si>
  <si>
    <t xml:space="preserve">Workbook: MARKING GUIDE </t>
  </si>
  <si>
    <t>Assessment 2</t>
  </si>
  <si>
    <t xml:space="preserve">Instructions to the learner/ student
This workbook is required to be completed and submitted as part of your assessment 1 zipfile submission. 
You will be instructed to complete this workbook in Assessment 2: Task 1, Task 2, Task 3, Task 4, Task 5. 
Each sheet below, needs to be completed in accordance with the task instruction and Isla &amp; Co's financial documents.
Ensure you save this workbook under the naming convention: FNSACC311_M2_Assessment 2_Workbook_Student Name								
								</t>
  </si>
  <si>
    <r>
      <t xml:space="preserve">© UP Education Australia Pty Ltd 2021
Except as permitted by the copyright law applicable to you, you may not reproduce or communicate any of the content on this website, including files downloadable from this website, without the permission of the copyright owner. 
</t>
    </r>
    <r>
      <rPr>
        <b/>
        <sz val="12"/>
        <color theme="1"/>
        <rFont val="Arial"/>
        <family val="2"/>
      </rPr>
      <t>WARNING</t>
    </r>
    <r>
      <rPr>
        <sz val="12"/>
        <color theme="1"/>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Do not remove this notice.
</t>
    </r>
  </si>
  <si>
    <t>Task No</t>
  </si>
  <si>
    <t>Tab</t>
  </si>
  <si>
    <t>Task 1</t>
  </si>
  <si>
    <t>1 - Sales Journal</t>
  </si>
  <si>
    <t>2 - Ledgers</t>
  </si>
  <si>
    <t>Task 2</t>
  </si>
  <si>
    <t>3 - Cash Receipts Journal</t>
  </si>
  <si>
    <t>Task 3</t>
  </si>
  <si>
    <t>4 - Purchases Journal</t>
  </si>
  <si>
    <t>5 - Cash Payments Journal</t>
  </si>
  <si>
    <t>Isla &amp; Co</t>
  </si>
  <si>
    <t>Sales Journal</t>
  </si>
  <si>
    <t>SJ1</t>
  </si>
  <si>
    <t>Date</t>
  </si>
  <si>
    <t>Accounts Receivable</t>
  </si>
  <si>
    <t>Folio</t>
  </si>
  <si>
    <t>Tax Inv #</t>
  </si>
  <si>
    <t>Sales</t>
  </si>
  <si>
    <t>GST payable</t>
  </si>
  <si>
    <t>Amount</t>
  </si>
  <si>
    <t>Rork Real Estate</t>
  </si>
  <si>
    <t>INV1048</t>
  </si>
  <si>
    <t xml:space="preserve">Sails Away </t>
  </si>
  <si>
    <t>INV1049</t>
  </si>
  <si>
    <t xml:space="preserve">Coffees on Kent </t>
  </si>
  <si>
    <t>INV1050</t>
  </si>
  <si>
    <t>Total</t>
  </si>
  <si>
    <t xml:space="preserve">Isla &amp; Co Ledger </t>
  </si>
  <si>
    <t>Accounts Receivable Control</t>
  </si>
  <si>
    <t>Details</t>
  </si>
  <si>
    <t>balance b/d</t>
  </si>
  <si>
    <t>Cash Drawer</t>
  </si>
  <si>
    <t>Sales/GST Payable</t>
  </si>
  <si>
    <t> </t>
  </si>
  <si>
    <t>GST Payable</t>
  </si>
  <si>
    <t>Cash at Bank</t>
  </si>
  <si>
    <t>Isla &amp; Co Cash Receipts Journal</t>
  </si>
  <si>
    <t>CRJ1</t>
  </si>
  <si>
    <t>Receipt No</t>
  </si>
  <si>
    <t>Bank</t>
  </si>
  <si>
    <t>Sundry</t>
  </si>
  <si>
    <t>Shop Sales</t>
  </si>
  <si>
    <t>Sails Away</t>
  </si>
  <si>
    <t>0011</t>
  </si>
  <si>
    <t>Southside FDC</t>
  </si>
  <si>
    <t>0012</t>
  </si>
  <si>
    <t>Cash Receipts</t>
  </si>
  <si>
    <t>Purchases Journal</t>
  </si>
  <si>
    <t>Creditor</t>
  </si>
  <si>
    <t>Purchases</t>
  </si>
  <si>
    <t>GST Input Tax Cr</t>
  </si>
  <si>
    <t xml:space="preserve">Accounts Payable Control </t>
  </si>
  <si>
    <t xml:space="preserve">Rags by Rick </t>
  </si>
  <si>
    <t>RBR1302</t>
  </si>
  <si>
    <t>The Clothing Co Pty Ltd</t>
  </si>
  <si>
    <t>TCC001220</t>
  </si>
  <si>
    <t>Cash Payments Journal</t>
  </si>
  <si>
    <t>GST</t>
  </si>
  <si>
    <t>Telephone</t>
  </si>
  <si>
    <t>Accounts Payable Control</t>
  </si>
  <si>
    <t>Repairs and Maintenance</t>
  </si>
  <si>
    <t>Insurance</t>
  </si>
  <si>
    <t>Stamp Duty</t>
  </si>
  <si>
    <t>Hello Mobile</t>
  </si>
  <si>
    <t>Rags By Rick</t>
  </si>
  <si>
    <t>The Clothing Co</t>
  </si>
  <si>
    <t>The Computer Repair Man</t>
  </si>
  <si>
    <t>Sam's Floor Polishing</t>
  </si>
  <si>
    <t xml:space="preserve">Ledgers </t>
  </si>
  <si>
    <t>Cash Payments</t>
  </si>
  <si>
    <t>balance c/d</t>
  </si>
  <si>
    <t>Cash receipts</t>
  </si>
  <si>
    <t>Sales /GST Payable</t>
  </si>
  <si>
    <t xml:space="preserve">GST </t>
  </si>
  <si>
    <t>Bank  CPJ</t>
  </si>
  <si>
    <t>Purchase/GST input credit</t>
  </si>
  <si>
    <t>Repairs &amp; Maintenance</t>
  </si>
  <si>
    <t>Bank CPJ</t>
  </si>
  <si>
    <t>Trial Balance</t>
  </si>
  <si>
    <t>As at 31 March 2021</t>
  </si>
  <si>
    <t>Account</t>
  </si>
  <si>
    <t>Debit</t>
  </si>
  <si>
    <t>Credit</t>
  </si>
  <si>
    <t>Sales Returns</t>
  </si>
  <si>
    <t>Freight, Postage &amp; Delivery Outwards</t>
  </si>
  <si>
    <t>Purchase Returns</t>
  </si>
  <si>
    <t>Freight, Postage &amp; Delivery Inwards</t>
  </si>
  <si>
    <t>Advertising &amp; Marketing</t>
  </si>
  <si>
    <t>Bank Fees</t>
  </si>
  <si>
    <t>Bookkeeping</t>
  </si>
  <si>
    <t>Cleaning &amp; Laundry</t>
  </si>
  <si>
    <t>Interest Expense</t>
  </si>
  <si>
    <t>Utilities</t>
  </si>
  <si>
    <t>Wages &amp; Salaries</t>
  </si>
  <si>
    <t>Rent Paid</t>
  </si>
  <si>
    <t>NAB Business Bank Account 306-234 12345678</t>
  </si>
  <si>
    <t>Petty Cash</t>
  </si>
  <si>
    <t>Stock on Hand</t>
  </si>
  <si>
    <t>Office Equipment</t>
  </si>
  <si>
    <t>Less Accumulated Depreciation on Office Equipment</t>
  </si>
  <si>
    <t>Furniture &amp; Fittings</t>
  </si>
  <si>
    <t>Less Accumulated Depreciation Furniture &amp; Fittings</t>
  </si>
  <si>
    <t>Accounts Payable</t>
  </si>
  <si>
    <t>PAYG Withholdings Payable</t>
  </si>
  <si>
    <t>Loans from Joelle</t>
  </si>
  <si>
    <t>Loans NAB</t>
  </si>
  <si>
    <t>Retained Earnings</t>
  </si>
  <si>
    <t xml:space="preserve">Sales/GST </t>
  </si>
  <si>
    <t>Purchases/GST</t>
  </si>
  <si>
    <t xml:space="preserve">Freight &amp; Delivery </t>
  </si>
  <si>
    <t xml:space="preserve">balance c/d </t>
  </si>
  <si>
    <t>01.05/2021</t>
  </si>
  <si>
    <t xml:space="preserve">Rent </t>
  </si>
  <si>
    <t>Accumulated Depreciation on Office Equipment</t>
  </si>
  <si>
    <t>Loans - Joelle</t>
  </si>
  <si>
    <t>PAYG Withholding Payable</t>
  </si>
  <si>
    <t>Accumulated Depreciation on Furiniture &amp; Fittings</t>
  </si>
  <si>
    <t>Loan - NAB</t>
  </si>
  <si>
    <t xml:space="preserve">Trial Balance </t>
  </si>
  <si>
    <t>Corrected Trial Balance</t>
  </si>
  <si>
    <t>ISLA &amp; CO</t>
  </si>
  <si>
    <t>As at 30 April 2021</t>
  </si>
  <si>
    <t>incorrect figure</t>
  </si>
  <si>
    <t>dr instead of a cr</t>
  </si>
  <si>
    <t>not included</t>
  </si>
  <si>
    <t>Errors students need to identify</t>
  </si>
  <si>
    <t>As at 30/04/2021</t>
  </si>
  <si>
    <t>Account No</t>
  </si>
  <si>
    <t>Accumulated Depreciation Furniture &amp; Fittings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</si>
</sst>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00;\(#,##0.00\)"/>
  </numFmts>
  <fonts count="6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sz val="11"/>
      <color rgb="FFFF0000"/>
      <name val="Calibri"/>
      <family val="2"/>
      <scheme val="minor"/>
    </font>
    <font>
      <sz val="12"/>
      <color theme="1"/>
      <name val="Calibri"/>
      <family val="2"/>
      <scheme val="minor"/>
    </font>
    <font>
      <sz val="12"/>
      <color theme="1"/>
      <name val="Arial"/>
      <family val="2"/>
    </font>
    <font>
      <sz val="10"/>
      <color theme="1"/>
      <name val="Arial"/>
      <family val="2"/>
    </font>
    <font>
      <sz val="10"/>
      <color rgb="FF000000"/>
      <name val="Arial"/>
      <family val="2"/>
    </font>
    <font>
      <sz val="14"/>
      <color theme="1"/>
      <name val="Arial"/>
      <family val="2"/>
    </font>
    <font>
      <b/>
      <sz val="16"/>
      <color theme="1"/>
      <name val="Arial"/>
      <family val="2"/>
    </font>
    <font>
      <sz val="16"/>
      <color theme="1"/>
      <name val="Calibri"/>
      <family val="2"/>
      <scheme val="minor"/>
    </font>
    <font>
      <sz val="16"/>
      <color theme="1"/>
      <name val="Arial"/>
      <family val="2"/>
    </font>
    <font>
      <sz val="16"/>
      <color rgb="FF000000"/>
      <name val="Arial"/>
      <family val="2"/>
    </font>
    <font>
      <u/>
      <sz val="11"/>
      <color theme="10"/>
      <name val="Calibri"/>
      <family val="2"/>
      <scheme val="minor"/>
    </font>
    <font>
      <b/>
      <sz val="12"/>
      <color theme="1"/>
      <name val="Arial"/>
      <family val="2"/>
    </font>
    <font>
      <sz val="16"/>
      <color rgb="FFFF0000"/>
      <name val="Calibri"/>
      <family val="2"/>
      <scheme val="minor"/>
    </font>
    <font>
      <sz val="20"/>
      <color theme="1"/>
      <name val="Calibri"/>
      <family val="2"/>
      <scheme val="minor"/>
    </font>
    <font>
      <sz val="16"/>
      <color rgb="FF0D0D0D"/>
      <name val="Arial"/>
      <family val="2"/>
    </font>
    <font>
      <sz val="22"/>
      <color theme="1"/>
      <name val="Arial"/>
      <family val="2"/>
    </font>
    <font>
      <b/>
      <sz val="16"/>
      <color rgb="FFFF0000"/>
      <name val="Calibri"/>
      <family val="2"/>
      <scheme val="minor"/>
    </font>
    <font>
      <b/>
      <sz val="16"/>
      <color theme="1"/>
      <name val="Cambria"/>
      <family val="1"/>
      <scheme val="major"/>
    </font>
    <font>
      <sz val="16"/>
      <color rgb="FF000000"/>
      <name val="Calibri"/>
      <family val="2"/>
      <scheme val="minor"/>
    </font>
    <font>
      <sz val="11"/>
      <color rgb="FF000000"/>
      <name val="Calibri"/>
      <family val="2"/>
      <scheme val="minor"/>
    </font>
    <font>
      <b/>
      <sz val="12"/>
      <color theme="1"/>
      <name val="Calibri"/>
      <family val="2"/>
      <scheme val="minor"/>
    </font>
    <font>
      <b/>
      <sz val="11"/>
      <color rgb="FF000000"/>
      <name val="Calibri"/>
      <family val="2"/>
      <scheme val="minor"/>
    </font>
    <font>
      <sz val="9"/>
      <color rgb="FFFF0000"/>
      <name val="Calibri"/>
      <family val="2"/>
      <scheme val="minor"/>
    </font>
    <font>
      <b/>
      <sz val="11"/>
      <color rgb="FFFF0000"/>
      <name val="Calibri"/>
      <family val="2"/>
      <scheme val="minor"/>
    </font>
    <font>
      <sz val="9"/>
      <color rgb="FF000000"/>
      <name val="Calibri"/>
      <family val="2"/>
      <scheme val="minor"/>
    </font>
    <font>
      <sz val="11"/>
      <name val="Calibri"/>
      <family val="2"/>
      <scheme val="minor"/>
    </font>
    <font>
      <sz val="9"/>
      <name val="Calibri"/>
      <family val="2"/>
      <scheme val="minor"/>
    </font>
    <font>
      <b/>
      <sz val="11"/>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sz val="9"/>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b/>
      <sz val="18"/>
      <color theme="1"/>
      <name val="Calibri"/>
      <family val="2"/>
      <scheme val="minor"/>
    </font>
    <font>
      <sz val="12"/>
      <color theme="1"/>
      <name val="Simplon Norm"/>
      <family val="2"/>
    </font>
    <font>
      <b/>
      <sz val="16"/>
      <color theme="1"/>
      <name val="Simplon Norm"/>
      <family val="2"/>
    </font>
    <font>
      <sz val="16"/>
      <color rgb="FFFF0000"/>
      <name val="Simplon Norm"/>
      <family val="2"/>
    </font>
    <font>
      <sz val="16"/>
      <color theme="1"/>
      <name val="Simplon Norm"/>
      <family val="2"/>
    </font>
    <font>
      <b/>
      <sz val="16"/>
      <color rgb="FFFF0000"/>
      <name val="Simplon Norm"/>
      <family val="2"/>
    </font>
    <font>
      <b/>
      <sz val="16"/>
      <name val="Simplon Norm"/>
      <family val="2"/>
    </font>
    <font>
      <sz val="11"/>
      <color theme="1"/>
      <name val="Simplon Norm"/>
      <family val="2"/>
    </font>
    <font>
      <b/>
      <sz val="11"/>
      <color theme="1"/>
      <name val="Simplon Norm"/>
      <family val="2"/>
    </font>
    <font>
      <sz val="11"/>
      <color rgb="FF000000"/>
      <name val="Simplon Norm"/>
      <family val="2"/>
    </font>
    <font>
      <b/>
      <sz val="11"/>
      <color rgb="FF000000"/>
      <name val="Simplon Norm"/>
      <family val="2"/>
    </font>
    <font>
      <sz val="11"/>
      <name val="Simplon Norm"/>
      <family val="2"/>
    </font>
    <font>
      <sz val="11"/>
      <color rgb="FFFF0000"/>
      <name val="Simplon Norm"/>
      <family val="2"/>
    </font>
    <font>
      <b/>
      <sz val="20"/>
      <color theme="1"/>
      <name val="Simplon Norm"/>
      <family val="2"/>
    </font>
    <font>
      <sz val="20"/>
      <color rgb="FFFF0000"/>
      <name val="Simplon Norm"/>
      <family val="2"/>
    </font>
    <font>
      <sz val="20"/>
      <color theme="1"/>
      <name val="Simplon Norm"/>
      <family val="2"/>
    </font>
    <font>
      <b/>
      <sz val="20"/>
      <color rgb="FFFF0000"/>
      <name val="Simplon Norm"/>
      <family val="2"/>
    </font>
    <font>
      <b/>
      <sz val="18"/>
      <color theme="1"/>
      <name val="Simplon Norm"/>
      <family val="2"/>
    </font>
    <font>
      <sz val="18"/>
      <color theme="1"/>
      <name val="Simplon Norm"/>
      <family val="2"/>
    </font>
    <font>
      <sz val="18"/>
      <color rgb="FFFF0000"/>
      <name val="Simplon Norm"/>
      <family val="2"/>
    </font>
    <font>
      <sz val="8"/>
      <color rgb="FFFF0000"/>
      <name val="Arial"/>
      <family val="2"/>
    </font>
    <font>
      <b/>
      <sz val="8"/>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E1F2"/>
        <bgColor rgb="FF000000"/>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249977111117893"/>
        <bgColor indexed="64"/>
      </patternFill>
    </fill>
  </fills>
  <borders count="6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0" tint="-0.499984740745262"/>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rgb="FF000000"/>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rgb="FF000000"/>
      </left>
      <right style="medium">
        <color rgb="FF000000"/>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bottom style="medium">
        <color indexed="64"/>
      </bottom>
      <diagonal/>
    </border>
    <border>
      <left/>
      <right/>
      <top/>
      <bottom style="medium">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right/>
      <top style="thin">
        <color rgb="FFEBEBEB"/>
      </top>
      <bottom/>
      <diagonal/>
    </border>
    <border>
      <left/>
      <right style="thin">
        <color indexed="64"/>
      </right>
      <top style="thin">
        <color indexed="64"/>
      </top>
      <bottom/>
      <diagonal/>
    </border>
    <border>
      <left/>
      <right style="thin">
        <color indexed="64"/>
      </right>
      <top style="thin">
        <color rgb="FFEBEBEB"/>
      </top>
      <bottom/>
      <diagonal/>
    </border>
    <border>
      <left style="medium">
        <color indexed="64"/>
      </left>
      <right/>
      <top/>
      <bottom style="thin">
        <color indexed="64"/>
      </bottom>
      <diagonal/>
    </border>
    <border>
      <left style="medium">
        <color indexed="64"/>
      </left>
      <right/>
      <top style="thin">
        <color rgb="FFEBEBEB"/>
      </top>
      <bottom/>
      <diagonal/>
    </border>
    <border>
      <left style="medium">
        <color indexed="64"/>
      </left>
      <right/>
      <top/>
      <bottom style="medium">
        <color indexed="64"/>
      </bottom>
      <diagonal/>
    </border>
    <border>
      <left/>
      <right style="medium">
        <color indexed="64"/>
      </right>
      <top style="thin">
        <color rgb="FFEBEBEB"/>
      </top>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EBEBEB"/>
      </top>
      <bottom/>
      <diagonal/>
    </border>
    <border>
      <left style="thin">
        <color indexed="64"/>
      </left>
      <right style="medium">
        <color indexed="64"/>
      </right>
      <top/>
      <bottom/>
      <diagonal/>
    </border>
    <border>
      <left style="thin">
        <color indexed="64"/>
      </left>
      <right style="medium">
        <color indexed="64"/>
      </right>
      <top style="thin">
        <color rgb="FFEBEBEB"/>
      </top>
      <bottom/>
      <diagonal/>
    </border>
  </borders>
  <cellStyleXfs count="4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10" fillId="0" borderId="0"/>
    <xf numFmtId="0" fontId="4" fillId="0" borderId="0"/>
    <xf numFmtId="0" fontId="19" fillId="0" borderId="0" applyNumberFormat="0" applyFill="0" applyBorder="0" applyAlignment="0" applyProtection="0"/>
    <xf numFmtId="0" fontId="3" fillId="0" borderId="0"/>
    <xf numFmtId="0" fontId="2" fillId="0" borderId="0"/>
    <xf numFmtId="43" fontId="10" fillId="0" borderId="0" applyFont="0" applyFill="0" applyBorder="0" applyAlignment="0" applyProtection="0"/>
    <xf numFmtId="44" fontId="10" fillId="0" borderId="0" applyFont="0" applyFill="0" applyBorder="0" applyAlignment="0" applyProtection="0"/>
    <xf numFmtId="0" fontId="2" fillId="0" borderId="0"/>
    <xf numFmtId="0" fontId="2" fillId="0" borderId="0"/>
  </cellStyleXfs>
  <cellXfs count="379">
    <xf numFmtId="0" fontId="0" fillId="0" borderId="0" xfId="0"/>
    <xf numFmtId="0" fontId="6" fillId="0" borderId="0" xfId="0" applyFont="1"/>
    <xf numFmtId="0" fontId="10" fillId="0" borderId="0" xfId="34"/>
    <xf numFmtId="0" fontId="10" fillId="2" borderId="0" xfId="34" applyFill="1"/>
    <xf numFmtId="0" fontId="11" fillId="2" borderId="0" xfId="34" applyFont="1" applyFill="1"/>
    <xf numFmtId="0" fontId="12" fillId="2" borderId="0" xfId="34" applyFont="1" applyFill="1" applyAlignment="1">
      <alignment wrapText="1"/>
    </xf>
    <xf numFmtId="0" fontId="13" fillId="2" borderId="0" xfId="34" applyFont="1" applyFill="1" applyAlignment="1">
      <alignment horizontal="left" vertical="top" wrapText="1"/>
    </xf>
    <xf numFmtId="0" fontId="10" fillId="0" borderId="0" xfId="34" applyAlignment="1">
      <alignment horizontal="left"/>
    </xf>
    <xf numFmtId="0" fontId="15" fillId="0" borderId="0" xfId="34" applyFont="1"/>
    <xf numFmtId="0" fontId="16" fillId="0" borderId="0" xfId="34" applyFont="1"/>
    <xf numFmtId="0" fontId="16" fillId="2" borderId="0" xfId="34" applyFont="1" applyFill="1"/>
    <xf numFmtId="0" fontId="17" fillId="0" borderId="0" xfId="34" applyFont="1"/>
    <xf numFmtId="0" fontId="18" fillId="2" borderId="0" xfId="34" applyFont="1" applyFill="1" applyAlignment="1">
      <alignment horizontal="left" vertical="center"/>
    </xf>
    <xf numFmtId="0" fontId="22" fillId="2" borderId="0" xfId="34" applyFont="1" applyFill="1"/>
    <xf numFmtId="0" fontId="23" fillId="2" borderId="0" xfId="34" applyFont="1" applyFill="1" applyAlignment="1">
      <alignment vertical="center"/>
    </xf>
    <xf numFmtId="0" fontId="17" fillId="2" borderId="0" xfId="34" applyFont="1" applyFill="1"/>
    <xf numFmtId="0" fontId="27" fillId="0" borderId="0" xfId="0" applyFont="1"/>
    <xf numFmtId="0" fontId="28" fillId="0" borderId="0" xfId="0" applyFont="1"/>
    <xf numFmtId="14" fontId="21" fillId="0" borderId="0" xfId="0" applyNumberFormat="1" applyFont="1" applyAlignment="1">
      <alignment horizontal="left"/>
    </xf>
    <xf numFmtId="0" fontId="21" fillId="0" borderId="0" xfId="0" applyFont="1"/>
    <xf numFmtId="0" fontId="28" fillId="0" borderId="0" xfId="0" applyFont="1" applyAlignment="1">
      <alignment wrapText="1"/>
    </xf>
    <xf numFmtId="0" fontId="28" fillId="0" borderId="35" xfId="0" applyFont="1" applyBorder="1" applyAlignment="1">
      <alignment wrapText="1"/>
    </xf>
    <xf numFmtId="0" fontId="28" fillId="5" borderId="37" xfId="0" applyFont="1" applyFill="1" applyBorder="1" applyAlignment="1">
      <alignment wrapText="1"/>
    </xf>
    <xf numFmtId="0" fontId="28" fillId="5" borderId="38" xfId="0" applyFont="1" applyFill="1" applyBorder="1" applyAlignment="1">
      <alignment wrapText="1"/>
    </xf>
    <xf numFmtId="0" fontId="28" fillId="5" borderId="31" xfId="0" applyFont="1" applyFill="1" applyBorder="1" applyAlignment="1">
      <alignment wrapText="1"/>
    </xf>
    <xf numFmtId="0" fontId="31" fillId="0" borderId="0" xfId="0" applyFont="1" applyAlignment="1">
      <alignment wrapText="1"/>
    </xf>
    <xf numFmtId="4" fontId="31" fillId="0" borderId="0" xfId="0" applyNumberFormat="1" applyFont="1" applyAlignment="1">
      <alignment wrapText="1"/>
    </xf>
    <xf numFmtId="0" fontId="28" fillId="0" borderId="40" xfId="0" applyFont="1" applyBorder="1" applyAlignment="1">
      <alignment wrapText="1"/>
    </xf>
    <xf numFmtId="0" fontId="28" fillId="0" borderId="12" xfId="0" applyFont="1" applyBorder="1" applyAlignment="1">
      <alignment wrapText="1"/>
    </xf>
    <xf numFmtId="0" fontId="28" fillId="0" borderId="28" xfId="0" applyFont="1" applyBorder="1" applyAlignment="1">
      <alignment wrapText="1"/>
    </xf>
    <xf numFmtId="0" fontId="33" fillId="0" borderId="0" xfId="0" applyFont="1" applyAlignment="1">
      <alignment wrapText="1"/>
    </xf>
    <xf numFmtId="4" fontId="33" fillId="0" borderId="0" xfId="0" applyNumberFormat="1" applyFont="1" applyAlignment="1">
      <alignment wrapText="1"/>
    </xf>
    <xf numFmtId="0" fontId="33" fillId="0" borderId="39" xfId="0" applyFont="1" applyBorder="1" applyAlignment="1">
      <alignment wrapText="1"/>
    </xf>
    <xf numFmtId="14" fontId="31" fillId="0" borderId="0" xfId="0" applyNumberFormat="1" applyFont="1" applyAlignment="1">
      <alignment wrapText="1"/>
    </xf>
    <xf numFmtId="0" fontId="31" fillId="0" borderId="39" xfId="0" applyFont="1" applyBorder="1" applyAlignment="1">
      <alignment wrapText="1"/>
    </xf>
    <xf numFmtId="0" fontId="9" fillId="0" borderId="4" xfId="0" applyFont="1" applyBorder="1" applyAlignment="1">
      <alignment wrapText="1"/>
    </xf>
    <xf numFmtId="2" fontId="9" fillId="0" borderId="4" xfId="0" applyNumberFormat="1" applyFont="1" applyBorder="1"/>
    <xf numFmtId="2" fontId="9" fillId="0" borderId="4" xfId="0" applyNumberFormat="1" applyFont="1" applyBorder="1" applyAlignment="1">
      <alignment wrapText="1"/>
    </xf>
    <xf numFmtId="0" fontId="28" fillId="0" borderId="41" xfId="0" applyFont="1" applyBorder="1" applyAlignment="1">
      <alignment wrapText="1"/>
    </xf>
    <xf numFmtId="0" fontId="28" fillId="0" borderId="42" xfId="0" applyFont="1" applyBorder="1" applyAlignment="1">
      <alignment wrapText="1"/>
    </xf>
    <xf numFmtId="0" fontId="28" fillId="0" borderId="26" xfId="0" applyFont="1" applyBorder="1" applyAlignment="1">
      <alignment wrapText="1"/>
    </xf>
    <xf numFmtId="0" fontId="28" fillId="0" borderId="27" xfId="0" applyFont="1" applyBorder="1" applyAlignment="1">
      <alignment wrapText="1"/>
    </xf>
    <xf numFmtId="0" fontId="28" fillId="0" borderId="25" xfId="0" applyFont="1" applyBorder="1" applyAlignment="1">
      <alignment wrapText="1"/>
    </xf>
    <xf numFmtId="0" fontId="28" fillId="0" borderId="43" xfId="0" applyFont="1" applyBorder="1" applyAlignment="1">
      <alignment wrapText="1"/>
    </xf>
    <xf numFmtId="14" fontId="34" fillId="0" borderId="20" xfId="0" applyNumberFormat="1" applyFont="1" applyBorder="1" applyAlignment="1">
      <alignment wrapText="1"/>
    </xf>
    <xf numFmtId="0" fontId="34" fillId="0" borderId="35" xfId="0" applyFont="1" applyBorder="1" applyAlignment="1">
      <alignment wrapText="1"/>
    </xf>
    <xf numFmtId="0" fontId="34" fillId="0" borderId="36" xfId="0" applyFont="1" applyBorder="1" applyAlignment="1">
      <alignment wrapText="1"/>
    </xf>
    <xf numFmtId="2" fontId="34" fillId="0" borderId="29" xfId="0" applyNumberFormat="1" applyFont="1" applyBorder="1"/>
    <xf numFmtId="2" fontId="34" fillId="0" borderId="35" xfId="0" applyNumberFormat="1" applyFont="1" applyBorder="1" applyAlignment="1">
      <alignment wrapText="1"/>
    </xf>
    <xf numFmtId="2" fontId="34" fillId="0" borderId="12" xfId="0" applyNumberFormat="1" applyFont="1" applyBorder="1"/>
    <xf numFmtId="0" fontId="34" fillId="0" borderId="0" xfId="0" applyFont="1" applyAlignment="1">
      <alignment wrapText="1"/>
    </xf>
    <xf numFmtId="2" fontId="34" fillId="0" borderId="28" xfId="0" applyNumberFormat="1" applyFont="1" applyBorder="1"/>
    <xf numFmtId="2" fontId="34" fillId="0" borderId="40" xfId="0" applyNumberFormat="1" applyFont="1" applyBorder="1" applyAlignment="1">
      <alignment wrapText="1"/>
    </xf>
    <xf numFmtId="0" fontId="34" fillId="0" borderId="12" xfId="0" applyFont="1" applyBorder="1" applyAlignment="1">
      <alignment wrapText="1"/>
    </xf>
    <xf numFmtId="2" fontId="34" fillId="0" borderId="12" xfId="0" applyNumberFormat="1" applyFont="1" applyBorder="1" applyAlignment="1">
      <alignment wrapText="1"/>
    </xf>
    <xf numFmtId="14" fontId="34" fillId="0" borderId="15" xfId="0" applyNumberFormat="1" applyFont="1" applyBorder="1" applyAlignment="1">
      <alignment wrapText="1"/>
    </xf>
    <xf numFmtId="0" fontId="34" fillId="0" borderId="40" xfId="0" applyFont="1" applyBorder="1" applyAlignment="1">
      <alignment wrapText="1"/>
    </xf>
    <xf numFmtId="0" fontId="34" fillId="0" borderId="28" xfId="0" applyFont="1" applyBorder="1" applyAlignment="1">
      <alignment wrapText="1"/>
    </xf>
    <xf numFmtId="2" fontId="34" fillId="0" borderId="28" xfId="0" applyNumberFormat="1" applyFont="1" applyBorder="1" applyAlignment="1">
      <alignment wrapText="1"/>
    </xf>
    <xf numFmtId="2" fontId="32" fillId="0" borderId="32" xfId="0" applyNumberFormat="1" applyFont="1" applyBorder="1" applyAlignment="1">
      <alignment wrapText="1"/>
    </xf>
    <xf numFmtId="14" fontId="34" fillId="0" borderId="24" xfId="0" applyNumberFormat="1" applyFont="1" applyBorder="1" applyAlignment="1">
      <alignment wrapText="1"/>
    </xf>
    <xf numFmtId="2" fontId="32" fillId="0" borderId="33" xfId="0" applyNumberFormat="1" applyFont="1" applyBorder="1" applyAlignment="1">
      <alignment wrapText="1"/>
    </xf>
    <xf numFmtId="0" fontId="35" fillId="0" borderId="0" xfId="0" applyFont="1" applyAlignment="1">
      <alignment wrapText="1"/>
    </xf>
    <xf numFmtId="4" fontId="35" fillId="0" borderId="0" xfId="0" applyNumberFormat="1" applyFont="1" applyAlignment="1">
      <alignment wrapText="1"/>
    </xf>
    <xf numFmtId="2" fontId="36" fillId="0" borderId="32" xfId="0" applyNumberFormat="1" applyFont="1" applyBorder="1" applyAlignment="1">
      <alignment wrapText="1"/>
    </xf>
    <xf numFmtId="14" fontId="35" fillId="0" borderId="44" xfId="0" applyNumberFormat="1" applyFont="1" applyBorder="1" applyAlignment="1">
      <alignment wrapText="1"/>
    </xf>
    <xf numFmtId="0" fontId="28" fillId="5" borderId="19" xfId="0" applyFont="1" applyFill="1" applyBorder="1"/>
    <xf numFmtId="0" fontId="28" fillId="5" borderId="17" xfId="0" applyFont="1" applyFill="1" applyBorder="1"/>
    <xf numFmtId="0" fontId="28" fillId="5" borderId="18" xfId="0" applyFont="1" applyFill="1" applyBorder="1"/>
    <xf numFmtId="14" fontId="35" fillId="0" borderId="0" xfId="0" applyNumberFormat="1" applyFont="1" applyAlignment="1">
      <alignment horizontal="left"/>
    </xf>
    <xf numFmtId="0" fontId="35" fillId="0" borderId="0" xfId="0" applyFont="1"/>
    <xf numFmtId="4" fontId="35" fillId="0" borderId="0" xfId="0" applyNumberFormat="1" applyFont="1"/>
    <xf numFmtId="14" fontId="31" fillId="0" borderId="0" xfId="0" applyNumberFormat="1" applyFont="1" applyAlignment="1">
      <alignment horizontal="left"/>
    </xf>
    <xf numFmtId="0" fontId="31" fillId="0" borderId="0" xfId="0" applyFont="1"/>
    <xf numFmtId="14" fontId="35" fillId="0" borderId="39" xfId="0" applyNumberFormat="1" applyFont="1" applyBorder="1" applyAlignment="1">
      <alignment horizontal="left"/>
    </xf>
    <xf numFmtId="14" fontId="31" fillId="0" borderId="39" xfId="0" applyNumberFormat="1" applyFont="1" applyBorder="1" applyAlignment="1">
      <alignment horizontal="left"/>
    </xf>
    <xf numFmtId="0" fontId="27" fillId="0" borderId="39" xfId="0" applyFont="1" applyBorder="1"/>
    <xf numFmtId="14" fontId="35" fillId="0" borderId="44" xfId="0" applyNumberFormat="1" applyFont="1" applyBorder="1" applyAlignment="1">
      <alignment horizontal="left"/>
    </xf>
    <xf numFmtId="0" fontId="1" fillId="0" borderId="0" xfId="0" applyFont="1"/>
    <xf numFmtId="2" fontId="31" fillId="0" borderId="0" xfId="0" applyNumberFormat="1" applyFont="1" applyAlignment="1">
      <alignment wrapText="1"/>
    </xf>
    <xf numFmtId="14" fontId="33" fillId="0" borderId="0" xfId="0" applyNumberFormat="1" applyFont="1" applyAlignment="1">
      <alignment horizontal="left" wrapText="1"/>
    </xf>
    <xf numFmtId="14" fontId="35" fillId="0" borderId="0" xfId="0" applyNumberFormat="1" applyFont="1" applyAlignment="1">
      <alignment horizontal="left" wrapText="1"/>
    </xf>
    <xf numFmtId="14" fontId="31" fillId="0" borderId="44" xfId="0" applyNumberFormat="1" applyFont="1" applyBorder="1" applyAlignment="1">
      <alignment horizontal="left" wrapText="1"/>
    </xf>
    <xf numFmtId="14" fontId="35" fillId="0" borderId="44" xfId="0" applyNumberFormat="1" applyFont="1" applyBorder="1" applyAlignment="1">
      <alignment horizontal="left" wrapText="1"/>
    </xf>
    <xf numFmtId="43" fontId="31" fillId="0" borderId="0" xfId="0" applyNumberFormat="1" applyFont="1" applyAlignment="1">
      <alignment horizontal="left"/>
    </xf>
    <xf numFmtId="14" fontId="33" fillId="0" borderId="0" xfId="0" applyNumberFormat="1" applyFont="1" applyAlignment="1">
      <alignment horizontal="left"/>
    </xf>
    <xf numFmtId="0" fontId="33" fillId="0" borderId="0" xfId="0" applyFont="1"/>
    <xf numFmtId="4" fontId="33" fillId="0" borderId="0" xfId="0" applyNumberFormat="1" applyFont="1"/>
    <xf numFmtId="43" fontId="31" fillId="0" borderId="0" xfId="0" applyNumberFormat="1" applyFont="1"/>
    <xf numFmtId="43" fontId="33" fillId="0" borderId="0" xfId="0" applyNumberFormat="1" applyFont="1"/>
    <xf numFmtId="43" fontId="28" fillId="0" borderId="0" xfId="0" applyNumberFormat="1" applyFont="1"/>
    <xf numFmtId="0" fontId="28" fillId="0" borderId="44" xfId="0" applyFont="1" applyBorder="1"/>
    <xf numFmtId="0" fontId="28" fillId="0" borderId="39" xfId="0" applyFont="1" applyBorder="1"/>
    <xf numFmtId="43" fontId="31" fillId="0" borderId="45" xfId="0" applyNumberFormat="1" applyFont="1" applyBorder="1"/>
    <xf numFmtId="0" fontId="39" fillId="5" borderId="19" xfId="0" applyFont="1" applyFill="1" applyBorder="1"/>
    <xf numFmtId="0" fontId="39" fillId="5" borderId="18" xfId="0" applyFont="1" applyFill="1" applyBorder="1"/>
    <xf numFmtId="0" fontId="39" fillId="0" borderId="0" xfId="0" applyFont="1"/>
    <xf numFmtId="4" fontId="31" fillId="0" borderId="0" xfId="0" applyNumberFormat="1" applyFont="1"/>
    <xf numFmtId="4" fontId="21" fillId="0" borderId="0" xfId="0" applyNumberFormat="1" applyFont="1"/>
    <xf numFmtId="14" fontId="33" fillId="0" borderId="39" xfId="0" applyNumberFormat="1" applyFont="1" applyBorder="1" applyAlignment="1">
      <alignment horizontal="left"/>
    </xf>
    <xf numFmtId="0" fontId="39" fillId="5" borderId="17" xfId="0" applyFont="1" applyFill="1" applyBorder="1"/>
    <xf numFmtId="14" fontId="21" fillId="0" borderId="0" xfId="0" applyNumberFormat="1" applyFont="1"/>
    <xf numFmtId="14" fontId="35" fillId="0" borderId="39" xfId="0" applyNumberFormat="1" applyFont="1" applyBorder="1" applyAlignment="1">
      <alignment horizontal="left" wrapText="1"/>
    </xf>
    <xf numFmtId="14" fontId="31" fillId="0" borderId="39" xfId="0" applyNumberFormat="1" applyFont="1" applyBorder="1" applyAlignment="1">
      <alignment horizontal="left" wrapText="1"/>
    </xf>
    <xf numFmtId="14" fontId="31" fillId="0" borderId="0" xfId="0" applyNumberFormat="1" applyFont="1"/>
    <xf numFmtId="2" fontId="31" fillId="0" borderId="0" xfId="0" applyNumberFormat="1" applyFont="1"/>
    <xf numFmtId="0" fontId="27" fillId="0" borderId="44" xfId="0" applyFont="1" applyBorder="1"/>
    <xf numFmtId="0" fontId="31" fillId="0" borderId="0" xfId="0" applyFont="1" applyAlignment="1">
      <alignment horizontal="left"/>
    </xf>
    <xf numFmtId="0" fontId="28" fillId="5" borderId="16" xfId="0" applyFont="1" applyFill="1" applyBorder="1"/>
    <xf numFmtId="0" fontId="33" fillId="0" borderId="44" xfId="0" applyFont="1" applyBorder="1"/>
    <xf numFmtId="0" fontId="33" fillId="0" borderId="39" xfId="0" applyFont="1" applyBorder="1"/>
    <xf numFmtId="0" fontId="28" fillId="5" borderId="21" xfId="0" applyFont="1" applyFill="1" applyBorder="1"/>
    <xf numFmtId="4" fontId="31" fillId="0" borderId="45" xfId="0" applyNumberFormat="1" applyFont="1" applyBorder="1"/>
    <xf numFmtId="43" fontId="31" fillId="0" borderId="34" xfId="0" applyNumberFormat="1" applyFont="1" applyBorder="1"/>
    <xf numFmtId="0" fontId="31" fillId="0" borderId="39" xfId="0" applyFont="1" applyBorder="1" applyAlignment="1">
      <alignment horizontal="left"/>
    </xf>
    <xf numFmtId="4" fontId="31" fillId="0" borderId="34" xfId="0" applyNumberFormat="1" applyFont="1" applyBorder="1" applyAlignment="1">
      <alignment horizontal="right"/>
    </xf>
    <xf numFmtId="4" fontId="31" fillId="0" borderId="45" xfId="0" applyNumberFormat="1" applyFont="1" applyBorder="1" applyAlignment="1">
      <alignment wrapText="1"/>
    </xf>
    <xf numFmtId="14" fontId="31" fillId="0" borderId="0" xfId="0" applyNumberFormat="1" applyFont="1" applyAlignment="1">
      <alignment horizontal="left" wrapText="1"/>
    </xf>
    <xf numFmtId="0" fontId="31" fillId="0" borderId="34" xfId="0" applyFont="1" applyBorder="1" applyAlignment="1">
      <alignment wrapText="1"/>
    </xf>
    <xf numFmtId="2" fontId="31" fillId="0" borderId="34" xfId="0" applyNumberFormat="1" applyFont="1" applyBorder="1" applyAlignment="1">
      <alignment wrapText="1"/>
    </xf>
    <xf numFmtId="43" fontId="31" fillId="0" borderId="46" xfId="0" applyNumberFormat="1" applyFont="1" applyBorder="1"/>
    <xf numFmtId="0" fontId="44" fillId="0" borderId="0" xfId="0" applyFont="1" applyAlignment="1">
      <alignment vertical="center"/>
    </xf>
    <xf numFmtId="4" fontId="44" fillId="6" borderId="47" xfId="0" applyNumberFormat="1" applyFont="1" applyFill="1" applyBorder="1" applyAlignment="1">
      <alignment horizontal="right" vertical="center"/>
    </xf>
    <xf numFmtId="0" fontId="45" fillId="0" borderId="4" xfId="0" applyFont="1" applyBorder="1" applyAlignment="1">
      <alignment vertical="center"/>
    </xf>
    <xf numFmtId="0" fontId="45" fillId="6" borderId="4" xfId="0" applyFont="1" applyFill="1" applyBorder="1" applyAlignment="1">
      <alignment vertical="center"/>
    </xf>
    <xf numFmtId="4" fontId="45" fillId="6" borderId="4" xfId="0" applyNumberFormat="1" applyFont="1" applyFill="1" applyBorder="1" applyAlignment="1">
      <alignment horizontal="right" vertical="center"/>
    </xf>
    <xf numFmtId="0" fontId="45" fillId="0" borderId="5" xfId="0" applyFont="1" applyBorder="1" applyAlignment="1">
      <alignment vertical="center"/>
    </xf>
    <xf numFmtId="0" fontId="45" fillId="6" borderId="5" xfId="0" applyFont="1" applyFill="1" applyBorder="1" applyAlignment="1">
      <alignment vertical="center"/>
    </xf>
    <xf numFmtId="4" fontId="45" fillId="6" borderId="5" xfId="0" applyNumberFormat="1" applyFont="1" applyFill="1" applyBorder="1" applyAlignment="1">
      <alignment horizontal="right" vertical="center"/>
    </xf>
    <xf numFmtId="0" fontId="44" fillId="7" borderId="18" xfId="0" applyFont="1" applyFill="1" applyBorder="1" applyAlignment="1">
      <alignment horizontal="right" vertical="center"/>
    </xf>
    <xf numFmtId="0" fontId="44" fillId="4" borderId="19" xfId="0" applyFont="1" applyFill="1" applyBorder="1" applyAlignment="1">
      <alignment vertical="center"/>
    </xf>
    <xf numFmtId="0" fontId="44" fillId="4" borderId="19" xfId="0" applyFont="1" applyFill="1" applyBorder="1" applyAlignment="1">
      <alignment horizontal="left" vertical="center"/>
    </xf>
    <xf numFmtId="0" fontId="44" fillId="7" borderId="19" xfId="0" applyFont="1" applyFill="1" applyBorder="1" applyAlignment="1">
      <alignment horizontal="right" vertical="center"/>
    </xf>
    <xf numFmtId="4" fontId="31" fillId="0" borderId="34" xfId="0" applyNumberFormat="1" applyFont="1" applyBorder="1" applyAlignment="1">
      <alignment wrapText="1"/>
    </xf>
    <xf numFmtId="2" fontId="45" fillId="6" borderId="4" xfId="0" applyNumberFormat="1" applyFont="1" applyFill="1" applyBorder="1" applyAlignment="1">
      <alignment horizontal="right" vertical="center"/>
    </xf>
    <xf numFmtId="2" fontId="45" fillId="6" borderId="4" xfId="0" applyNumberFormat="1" applyFont="1" applyFill="1" applyBorder="1" applyAlignment="1">
      <alignment vertical="center"/>
    </xf>
    <xf numFmtId="0" fontId="0" fillId="2" borderId="0" xfId="0" applyFill="1"/>
    <xf numFmtId="0" fontId="0" fillId="2" borderId="2" xfId="0" applyFill="1" applyBorder="1"/>
    <xf numFmtId="0" fontId="0" fillId="2" borderId="1" xfId="0" applyFill="1" applyBorder="1" applyAlignment="1">
      <alignment horizontal="center" vertical="top"/>
    </xf>
    <xf numFmtId="0" fontId="0" fillId="2" borderId="0" xfId="0" applyFill="1" applyAlignment="1">
      <alignment horizontal="center" vertical="top"/>
    </xf>
    <xf numFmtId="0" fontId="6" fillId="2" borderId="0" xfId="0" applyFont="1" applyFill="1"/>
    <xf numFmtId="0" fontId="28" fillId="2" borderId="0" xfId="0" applyFont="1" applyFill="1" applyAlignment="1">
      <alignment wrapText="1"/>
    </xf>
    <xf numFmtId="0" fontId="28" fillId="2" borderId="0" xfId="0" applyFont="1" applyFill="1"/>
    <xf numFmtId="0" fontId="46" fillId="2" borderId="0" xfId="0" applyFont="1" applyFill="1"/>
    <xf numFmtId="0" fontId="37" fillId="2" borderId="0" xfId="0" applyFont="1" applyFill="1"/>
    <xf numFmtId="0" fontId="43" fillId="2" borderId="0" xfId="0" applyFont="1" applyFill="1"/>
    <xf numFmtId="0" fontId="43" fillId="8" borderId="0" xfId="0" applyFont="1" applyFill="1"/>
    <xf numFmtId="0" fontId="0" fillId="2" borderId="0" xfId="0" applyFill="1" applyAlignment="1">
      <alignment wrapText="1"/>
    </xf>
    <xf numFmtId="0" fontId="14" fillId="2" borderId="0" xfId="34" applyFont="1" applyFill="1" applyAlignment="1">
      <alignment horizontal="left" vertical="center"/>
    </xf>
    <xf numFmtId="14" fontId="49" fillId="0" borderId="20" xfId="0" applyNumberFormat="1" applyFont="1" applyBorder="1" applyAlignment="1">
      <alignment horizontal="left"/>
    </xf>
    <xf numFmtId="0" fontId="49" fillId="0" borderId="5" xfId="0" applyFont="1" applyBorder="1"/>
    <xf numFmtId="0" fontId="49" fillId="0" borderId="9" xfId="0" applyFont="1" applyBorder="1"/>
    <xf numFmtId="43" fontId="49" fillId="0" borderId="5" xfId="0" applyNumberFormat="1" applyFont="1" applyBorder="1"/>
    <xf numFmtId="0" fontId="49" fillId="0" borderId="11" xfId="0" applyFont="1" applyBorder="1"/>
    <xf numFmtId="4" fontId="49" fillId="0" borderId="5" xfId="0" applyNumberFormat="1" applyFont="1" applyBorder="1"/>
    <xf numFmtId="0" fontId="50" fillId="0" borderId="14" xfId="0" applyFont="1" applyBorder="1"/>
    <xf numFmtId="3" fontId="50" fillId="0" borderId="14" xfId="0" applyNumberFormat="1" applyFont="1" applyBorder="1"/>
    <xf numFmtId="43" fontId="50" fillId="0" borderId="14" xfId="0" applyNumberFormat="1" applyFont="1" applyBorder="1"/>
    <xf numFmtId="0" fontId="0" fillId="9" borderId="2" xfId="0" applyFill="1" applyBorder="1"/>
    <xf numFmtId="0" fontId="47" fillId="9" borderId="0" xfId="0" applyFont="1" applyFill="1"/>
    <xf numFmtId="0" fontId="26" fillId="9" borderId="0" xfId="0" applyFont="1" applyFill="1" applyAlignment="1">
      <alignment horizontal="center" vertical="center" wrapText="1"/>
    </xf>
    <xf numFmtId="0" fontId="0" fillId="9" borderId="0" xfId="0" applyFill="1"/>
    <xf numFmtId="0" fontId="0" fillId="9" borderId="1" xfId="0" applyFill="1" applyBorder="1" applyAlignment="1">
      <alignment horizontal="center" vertical="top"/>
    </xf>
    <xf numFmtId="0" fontId="0" fillId="9" borderId="0" xfId="0" applyFill="1" applyAlignment="1">
      <alignment horizontal="center" vertical="top"/>
    </xf>
    <xf numFmtId="43" fontId="21" fillId="9" borderId="0" xfId="0" applyNumberFormat="1" applyFont="1" applyFill="1"/>
    <xf numFmtId="0" fontId="6" fillId="9" borderId="0" xfId="0" applyFont="1" applyFill="1"/>
    <xf numFmtId="43" fontId="16" fillId="9" borderId="0" xfId="0" applyNumberFormat="1" applyFont="1" applyFill="1"/>
    <xf numFmtId="0" fontId="40" fillId="9" borderId="0" xfId="0" applyFont="1" applyFill="1"/>
    <xf numFmtId="43" fontId="25" fillId="9" borderId="0" xfId="0" applyNumberFormat="1" applyFont="1" applyFill="1"/>
    <xf numFmtId="0" fontId="27" fillId="9" borderId="0" xfId="0" applyFont="1" applyFill="1"/>
    <xf numFmtId="4" fontId="21" fillId="9" borderId="0" xfId="0" applyNumberFormat="1" applyFont="1" applyFill="1" applyAlignment="1">
      <alignment horizontal="right"/>
    </xf>
    <xf numFmtId="0" fontId="29" fillId="9" borderId="0" xfId="0" applyFont="1" applyFill="1" applyAlignment="1">
      <alignment horizontal="center"/>
    </xf>
    <xf numFmtId="0" fontId="29" fillId="9" borderId="0" xfId="0" applyFont="1" applyFill="1" applyAlignment="1">
      <alignment horizontal="left"/>
    </xf>
    <xf numFmtId="43" fontId="0" fillId="9" borderId="0" xfId="0" applyNumberFormat="1" applyFill="1"/>
    <xf numFmtId="0" fontId="0" fillId="9" borderId="0" xfId="0" applyFill="1" applyAlignment="1">
      <alignment horizontal="left"/>
    </xf>
    <xf numFmtId="0" fontId="48" fillId="9" borderId="19" xfId="0" applyFont="1" applyFill="1" applyBorder="1" applyAlignment="1">
      <alignment vertical="center"/>
    </xf>
    <xf numFmtId="0" fontId="48" fillId="9" borderId="16" xfId="0" applyFont="1" applyFill="1" applyBorder="1" applyAlignment="1">
      <alignment horizontal="center" vertical="center"/>
    </xf>
    <xf numFmtId="0" fontId="48" fillId="9" borderId="21" xfId="0" applyFont="1" applyFill="1" applyBorder="1" applyAlignment="1">
      <alignment horizontal="center" vertical="center"/>
    </xf>
    <xf numFmtId="0" fontId="48" fillId="9" borderId="18" xfId="0" applyFont="1" applyFill="1" applyBorder="1" applyAlignment="1">
      <alignment horizontal="center" vertical="center"/>
    </xf>
    <xf numFmtId="0" fontId="48" fillId="9" borderId="19" xfId="0" applyFont="1" applyFill="1" applyBorder="1" applyAlignment="1">
      <alignment horizontal="center" vertical="center"/>
    </xf>
    <xf numFmtId="0" fontId="48" fillId="9" borderId="19" xfId="0" applyFont="1" applyFill="1" applyBorder="1" applyAlignment="1">
      <alignment horizontal="center" vertical="center" wrapText="1"/>
    </xf>
    <xf numFmtId="0" fontId="48" fillId="0" borderId="48" xfId="0" applyFont="1" applyBorder="1"/>
    <xf numFmtId="0" fontId="48" fillId="0" borderId="0" xfId="0" applyFont="1"/>
    <xf numFmtId="0" fontId="52" fillId="0" borderId="42" xfId="0" applyFont="1" applyBorder="1" applyAlignment="1">
      <alignment horizontal="right"/>
    </xf>
    <xf numFmtId="43" fontId="49" fillId="0" borderId="49" xfId="0" applyNumberFormat="1" applyFont="1" applyBorder="1"/>
    <xf numFmtId="43" fontId="50" fillId="0" borderId="49" xfId="0" applyNumberFormat="1" applyFont="1" applyBorder="1"/>
    <xf numFmtId="14" fontId="50" fillId="0" borderId="50" xfId="0" applyNumberFormat="1" applyFont="1" applyBorder="1" applyAlignment="1">
      <alignment horizontal="left"/>
    </xf>
    <xf numFmtId="43" fontId="50" fillId="0" borderId="51" xfId="0" applyNumberFormat="1" applyFont="1" applyBorder="1"/>
    <xf numFmtId="0" fontId="50" fillId="4" borderId="30" xfId="0" applyFont="1" applyFill="1" applyBorder="1"/>
    <xf numFmtId="0" fontId="50" fillId="0" borderId="52" xfId="0" applyFont="1" applyBorder="1"/>
    <xf numFmtId="4" fontId="51" fillId="0" borderId="52" xfId="0" applyNumberFormat="1" applyFont="1" applyBorder="1"/>
    <xf numFmtId="43" fontId="51" fillId="0" borderId="52" xfId="0" applyNumberFormat="1" applyFont="1" applyBorder="1"/>
    <xf numFmtId="43" fontId="51" fillId="0" borderId="53" xfId="0" applyNumberFormat="1" applyFont="1" applyBorder="1"/>
    <xf numFmtId="14" fontId="34" fillId="0" borderId="4" xfId="0" applyNumberFormat="1" applyFont="1" applyBorder="1" applyAlignment="1">
      <alignment wrapText="1"/>
    </xf>
    <xf numFmtId="0" fontId="34" fillId="0" borderId="4" xfId="0" applyFont="1" applyBorder="1" applyAlignment="1">
      <alignment wrapText="1"/>
    </xf>
    <xf numFmtId="2" fontId="34" fillId="0" borderId="4" xfId="0" applyNumberFormat="1" applyFont="1" applyBorder="1"/>
    <xf numFmtId="2" fontId="34" fillId="0" borderId="4" xfId="0" applyNumberFormat="1" applyFont="1" applyBorder="1" applyAlignment="1">
      <alignment wrapText="1"/>
    </xf>
    <xf numFmtId="0" fontId="28" fillId="0" borderId="4" xfId="0" applyFont="1" applyBorder="1" applyAlignment="1">
      <alignment wrapText="1"/>
    </xf>
    <xf numFmtId="49" fontId="9" fillId="0" borderId="4" xfId="0" applyNumberFormat="1" applyFont="1" applyBorder="1" applyAlignment="1">
      <alignment wrapText="1"/>
    </xf>
    <xf numFmtId="49" fontId="34" fillId="0" borderId="35" xfId="0" applyNumberFormat="1" applyFont="1" applyBorder="1" applyAlignment="1">
      <alignment wrapText="1"/>
    </xf>
    <xf numFmtId="49" fontId="34" fillId="0" borderId="4" xfId="0" applyNumberFormat="1" applyFont="1" applyBorder="1" applyAlignment="1">
      <alignment wrapText="1"/>
    </xf>
    <xf numFmtId="0" fontId="30" fillId="7" borderId="4" xfId="0" applyFont="1" applyFill="1" applyBorder="1" applyAlignment="1">
      <alignment wrapText="1"/>
    </xf>
    <xf numFmtId="0" fontId="30" fillId="7" borderId="4" xfId="0" applyFont="1" applyFill="1" applyBorder="1" applyAlignment="1">
      <alignment horizontal="center" wrapText="1"/>
    </xf>
    <xf numFmtId="0" fontId="28" fillId="7" borderId="30" xfId="0" applyFont="1" applyFill="1" applyBorder="1" applyAlignment="1">
      <alignment wrapText="1"/>
    </xf>
    <xf numFmtId="0" fontId="53" fillId="4" borderId="0" xfId="0" applyFont="1" applyFill="1"/>
    <xf numFmtId="0" fontId="53" fillId="0" borderId="0" xfId="0" applyFont="1"/>
    <xf numFmtId="0" fontId="55" fillId="0" borderId="0" xfId="0" applyFont="1" applyAlignment="1">
      <alignment wrapText="1"/>
    </xf>
    <xf numFmtId="0" fontId="56" fillId="0" borderId="0" xfId="0" applyFont="1" applyAlignment="1">
      <alignment wrapText="1"/>
    </xf>
    <xf numFmtId="0" fontId="55" fillId="7" borderId="37" xfId="0" applyFont="1" applyFill="1" applyBorder="1" applyAlignment="1">
      <alignment wrapText="1"/>
    </xf>
    <xf numFmtId="0" fontId="55" fillId="7" borderId="38" xfId="0" applyFont="1" applyFill="1" applyBorder="1" applyAlignment="1">
      <alignment wrapText="1"/>
    </xf>
    <xf numFmtId="0" fontId="55" fillId="7" borderId="31" xfId="0" applyFont="1" applyFill="1" applyBorder="1" applyAlignment="1">
      <alignment wrapText="1"/>
    </xf>
    <xf numFmtId="14" fontId="57" fillId="0" borderId="39" xfId="0" applyNumberFormat="1" applyFont="1" applyBorder="1" applyAlignment="1">
      <alignment wrapText="1"/>
    </xf>
    <xf numFmtId="0" fontId="57" fillId="0" borderId="0" xfId="0" applyFont="1" applyAlignment="1">
      <alignment wrapText="1"/>
    </xf>
    <xf numFmtId="4" fontId="57" fillId="0" borderId="0" xfId="0" applyNumberFormat="1" applyFont="1" applyAlignment="1">
      <alignment wrapText="1"/>
    </xf>
    <xf numFmtId="14" fontId="58" fillId="0" borderId="39" xfId="0" applyNumberFormat="1" applyFont="1" applyBorder="1" applyAlignment="1">
      <alignment wrapText="1"/>
    </xf>
    <xf numFmtId="0" fontId="58" fillId="0" borderId="0" xfId="0" applyFont="1" applyAlignment="1">
      <alignment wrapText="1"/>
    </xf>
    <xf numFmtId="4" fontId="58" fillId="0" borderId="0" xfId="0" applyNumberFormat="1" applyFont="1" applyAlignment="1">
      <alignment wrapText="1"/>
    </xf>
    <xf numFmtId="0" fontId="55" fillId="0" borderId="39" xfId="0" applyFont="1" applyBorder="1" applyAlignment="1">
      <alignment wrapText="1"/>
    </xf>
    <xf numFmtId="4" fontId="53" fillId="0" borderId="0" xfId="0" applyNumberFormat="1" applyFont="1"/>
    <xf numFmtId="0" fontId="53" fillId="0" borderId="39" xfId="0" applyFont="1" applyBorder="1"/>
    <xf numFmtId="4" fontId="53" fillId="4" borderId="0" xfId="0" applyNumberFormat="1" applyFont="1" applyFill="1"/>
    <xf numFmtId="43" fontId="58" fillId="0" borderId="0" xfId="0" applyNumberFormat="1" applyFont="1" applyAlignment="1">
      <alignment wrapText="1"/>
    </xf>
    <xf numFmtId="14" fontId="58" fillId="0" borderId="0" xfId="0" applyNumberFormat="1" applyFont="1" applyAlignment="1">
      <alignment wrapText="1"/>
    </xf>
    <xf numFmtId="0" fontId="58" fillId="0" borderId="39" xfId="0" applyFont="1" applyBorder="1" applyAlignment="1">
      <alignment wrapText="1"/>
    </xf>
    <xf numFmtId="0" fontId="53" fillId="9" borderId="0" xfId="0" applyFont="1" applyFill="1"/>
    <xf numFmtId="14" fontId="57" fillId="0" borderId="0" xfId="0" applyNumberFormat="1" applyFont="1" applyAlignment="1">
      <alignment wrapText="1"/>
    </xf>
    <xf numFmtId="14" fontId="57" fillId="0" borderId="44" xfId="0" applyNumberFormat="1" applyFont="1" applyBorder="1" applyAlignment="1">
      <alignment wrapText="1"/>
    </xf>
    <xf numFmtId="43" fontId="57" fillId="0" borderId="0" xfId="0" applyNumberFormat="1" applyFont="1" applyAlignment="1">
      <alignment wrapText="1"/>
    </xf>
    <xf numFmtId="0" fontId="57" fillId="0" borderId="39" xfId="0" applyFont="1" applyBorder="1" applyAlignment="1">
      <alignment wrapText="1"/>
    </xf>
    <xf numFmtId="0" fontId="57" fillId="0" borderId="0" xfId="0" applyFont="1"/>
    <xf numFmtId="0" fontId="57" fillId="0" borderId="39" xfId="0" applyFont="1" applyBorder="1"/>
    <xf numFmtId="14" fontId="60" fillId="0" borderId="20" xfId="0" applyNumberFormat="1" applyFont="1" applyBorder="1" applyAlignment="1">
      <alignment horizontal="left"/>
    </xf>
    <xf numFmtId="0" fontId="60" fillId="0" borderId="5" xfId="0" applyFont="1" applyBorder="1"/>
    <xf numFmtId="2" fontId="60" fillId="0" borderId="5" xfId="0" applyNumberFormat="1" applyFont="1" applyBorder="1"/>
    <xf numFmtId="4" fontId="60" fillId="0" borderId="5" xfId="0" applyNumberFormat="1" applyFont="1" applyBorder="1"/>
    <xf numFmtId="14" fontId="60" fillId="0" borderId="10" xfId="0" applyNumberFormat="1" applyFont="1" applyBorder="1" applyAlignment="1">
      <alignment horizontal="left"/>
    </xf>
    <xf numFmtId="14" fontId="61" fillId="0" borderId="13" xfId="0" applyNumberFormat="1" applyFont="1" applyBorder="1" applyAlignment="1">
      <alignment horizontal="left"/>
    </xf>
    <xf numFmtId="0" fontId="61" fillId="0" borderId="14" xfId="0" applyFont="1" applyBorder="1"/>
    <xf numFmtId="3" fontId="61" fillId="0" borderId="14" xfId="0" applyNumberFormat="1" applyFont="1" applyBorder="1"/>
    <xf numFmtId="0" fontId="61" fillId="4" borderId="15" xfId="0" applyFont="1" applyFill="1" applyBorder="1"/>
    <xf numFmtId="0" fontId="61" fillId="0" borderId="9" xfId="0" applyFont="1" applyBorder="1"/>
    <xf numFmtId="4" fontId="62" fillId="0" borderId="9" xfId="0" applyNumberFormat="1" applyFont="1" applyBorder="1"/>
    <xf numFmtId="0" fontId="61" fillId="2" borderId="0" xfId="0" applyFont="1" applyFill="1"/>
    <xf numFmtId="2" fontId="57" fillId="0" borderId="0" xfId="0" applyNumberFormat="1" applyFont="1" applyAlignment="1">
      <alignment wrapText="1"/>
    </xf>
    <xf numFmtId="0" fontId="64" fillId="2" borderId="0" xfId="0" applyFont="1" applyFill="1"/>
    <xf numFmtId="0" fontId="65" fillId="0" borderId="5" xfId="0" applyFont="1" applyBorder="1"/>
    <xf numFmtId="43" fontId="65" fillId="0" borderId="5" xfId="0" applyNumberFormat="1" applyFont="1" applyBorder="1"/>
    <xf numFmtId="43" fontId="64" fillId="0" borderId="5" xfId="0" applyNumberFormat="1" applyFont="1" applyBorder="1"/>
    <xf numFmtId="0" fontId="65" fillId="2" borderId="0" xfId="0" applyFont="1" applyFill="1"/>
    <xf numFmtId="14" fontId="65" fillId="0" borderId="4" xfId="0" applyNumberFormat="1" applyFont="1" applyBorder="1" applyAlignment="1">
      <alignment horizontal="left"/>
    </xf>
    <xf numFmtId="0" fontId="65" fillId="0" borderId="4" xfId="0" applyFont="1" applyBorder="1"/>
    <xf numFmtId="0" fontId="64" fillId="0" borderId="4" xfId="0" applyFont="1" applyBorder="1"/>
    <xf numFmtId="43" fontId="65" fillId="0" borderId="4" xfId="0" applyNumberFormat="1" applyFont="1" applyBorder="1"/>
    <xf numFmtId="43" fontId="64" fillId="0" borderId="4" xfId="0" applyNumberFormat="1" applyFont="1" applyBorder="1"/>
    <xf numFmtId="43" fontId="65" fillId="0" borderId="22" xfId="0" applyNumberFormat="1" applyFont="1" applyBorder="1"/>
    <xf numFmtId="43" fontId="64" fillId="0" borderId="22" xfId="0" applyNumberFormat="1" applyFont="1" applyBorder="1"/>
    <xf numFmtId="0" fontId="64" fillId="4" borderId="4" xfId="0" applyFont="1" applyFill="1" applyBorder="1"/>
    <xf numFmtId="0" fontId="64" fillId="0" borderId="0" xfId="0" applyFont="1"/>
    <xf numFmtId="14" fontId="65" fillId="0" borderId="5" xfId="0" applyNumberFormat="1" applyFont="1" applyBorder="1" applyAlignment="1">
      <alignment horizontal="left"/>
    </xf>
    <xf numFmtId="0" fontId="59" fillId="4" borderId="19" xfId="0" applyFont="1" applyFill="1" applyBorder="1" applyAlignment="1">
      <alignment vertical="center"/>
    </xf>
    <xf numFmtId="0" fontId="59" fillId="4" borderId="19" xfId="0" applyFont="1" applyFill="1" applyBorder="1" applyAlignment="1">
      <alignment horizontal="center" vertical="center"/>
    </xf>
    <xf numFmtId="0" fontId="59" fillId="4" borderId="19" xfId="0" applyFont="1" applyFill="1" applyBorder="1" applyAlignment="1">
      <alignment horizontal="center" vertical="center" wrapText="1"/>
    </xf>
    <xf numFmtId="0" fontId="0" fillId="4" borderId="0" xfId="0" applyFill="1"/>
    <xf numFmtId="0" fontId="6" fillId="4" borderId="0" xfId="0" applyFont="1" applyFill="1"/>
    <xf numFmtId="0" fontId="63" fillId="4" borderId="19" xfId="0" applyFont="1" applyFill="1" applyBorder="1" applyAlignment="1">
      <alignment vertical="center"/>
    </xf>
    <xf numFmtId="0" fontId="63" fillId="4" borderId="19" xfId="0" applyFont="1" applyFill="1" applyBorder="1" applyAlignment="1">
      <alignment horizontal="center" vertical="center"/>
    </xf>
    <xf numFmtId="0" fontId="63" fillId="4" borderId="19" xfId="0" applyFont="1" applyFill="1" applyBorder="1" applyAlignment="1">
      <alignment horizontal="center" vertical="center" wrapText="1"/>
    </xf>
    <xf numFmtId="0" fontId="44" fillId="0" borderId="36" xfId="0" applyFont="1" applyBorder="1" applyAlignment="1">
      <alignment horizontal="left" vertical="center"/>
    </xf>
    <xf numFmtId="0" fontId="44" fillId="0" borderId="36" xfId="0" applyFont="1" applyBorder="1" applyAlignment="1">
      <alignment horizontal="right" vertical="center"/>
    </xf>
    <xf numFmtId="4" fontId="58" fillId="0" borderId="45" xfId="0" applyNumberFormat="1" applyFont="1" applyBorder="1" applyAlignment="1">
      <alignment wrapText="1"/>
    </xf>
    <xf numFmtId="4" fontId="58" fillId="0" borderId="34" xfId="0" applyNumberFormat="1" applyFont="1" applyBorder="1" applyAlignment="1">
      <alignment wrapText="1"/>
    </xf>
    <xf numFmtId="2" fontId="58" fillId="0" borderId="45" xfId="0" applyNumberFormat="1" applyFont="1" applyBorder="1" applyAlignment="1">
      <alignment wrapText="1"/>
    </xf>
    <xf numFmtId="0" fontId="58" fillId="0" borderId="45" xfId="0" applyFont="1" applyBorder="1" applyAlignment="1">
      <alignment wrapText="1"/>
    </xf>
    <xf numFmtId="43" fontId="58" fillId="0" borderId="34" xfId="0" applyNumberFormat="1" applyFont="1" applyBorder="1"/>
    <xf numFmtId="4" fontId="58" fillId="0" borderId="45" xfId="0" applyNumberFormat="1" applyFont="1" applyBorder="1"/>
    <xf numFmtId="0" fontId="58" fillId="0" borderId="0" xfId="0" applyFont="1"/>
    <xf numFmtId="43" fontId="58" fillId="0" borderId="0" xfId="0" applyNumberFormat="1" applyFont="1"/>
    <xf numFmtId="43" fontId="58" fillId="0" borderId="34" xfId="0" applyNumberFormat="1" applyFont="1" applyBorder="1" applyAlignment="1">
      <alignment wrapText="1"/>
    </xf>
    <xf numFmtId="0" fontId="0" fillId="0" borderId="31" xfId="0" applyBorder="1"/>
    <xf numFmtId="0" fontId="45" fillId="0" borderId="55" xfId="0" applyFont="1" applyBorder="1" applyAlignment="1">
      <alignment vertical="center"/>
    </xf>
    <xf numFmtId="0" fontId="45" fillId="0" borderId="0" xfId="0" applyFont="1" applyAlignment="1">
      <alignment vertical="center"/>
    </xf>
    <xf numFmtId="164" fontId="45" fillId="0" borderId="56" xfId="0" applyNumberFormat="1" applyFont="1" applyBorder="1" applyAlignment="1">
      <alignment horizontal="right" vertical="center"/>
    </xf>
    <xf numFmtId="0" fontId="45" fillId="0" borderId="57" xfId="0" applyFont="1" applyBorder="1" applyAlignment="1">
      <alignment vertical="center"/>
    </xf>
    <xf numFmtId="164" fontId="45" fillId="0" borderId="57" xfId="0" applyNumberFormat="1" applyFont="1" applyBorder="1" applyAlignment="1">
      <alignment horizontal="right" vertical="center"/>
    </xf>
    <xf numFmtId="164" fontId="44" fillId="0" borderId="45" xfId="0" applyNumberFormat="1" applyFont="1" applyBorder="1" applyAlignment="1">
      <alignment horizontal="right" vertical="center"/>
    </xf>
    <xf numFmtId="0" fontId="45" fillId="0" borderId="56" xfId="0" applyFont="1" applyBorder="1" applyAlignment="1">
      <alignment vertical="center"/>
    </xf>
    <xf numFmtId="164" fontId="66" fillId="0" borderId="57" xfId="0" applyNumberFormat="1" applyFont="1" applyBorder="1" applyAlignment="1">
      <alignment horizontal="right" vertical="center"/>
    </xf>
    <xf numFmtId="2" fontId="66" fillId="0" borderId="57" xfId="0" applyNumberFormat="1" applyFont="1" applyBorder="1" applyAlignment="1">
      <alignment vertical="center"/>
    </xf>
    <xf numFmtId="0" fontId="44" fillId="0" borderId="57" xfId="0" applyFont="1" applyBorder="1" applyAlignment="1">
      <alignment vertical="center"/>
    </xf>
    <xf numFmtId="0" fontId="0" fillId="0" borderId="8" xfId="0" applyBorder="1"/>
    <xf numFmtId="0" fontId="0" fillId="0" borderId="42" xfId="0" applyBorder="1"/>
    <xf numFmtId="0" fontId="0" fillId="0" borderId="48" xfId="0" applyBorder="1"/>
    <xf numFmtId="0" fontId="44" fillId="0" borderId="58" xfId="0" applyFont="1" applyBorder="1" applyAlignment="1">
      <alignment horizontal="left" vertical="center"/>
    </xf>
    <xf numFmtId="0" fontId="45" fillId="0" borderId="59" xfId="0" applyFont="1" applyBorder="1" applyAlignment="1">
      <alignment vertical="center"/>
    </xf>
    <xf numFmtId="0" fontId="66" fillId="0" borderId="59" xfId="0" applyFont="1" applyBorder="1" applyAlignment="1">
      <alignment vertical="center"/>
    </xf>
    <xf numFmtId="0" fontId="6" fillId="0" borderId="42" xfId="0" applyFont="1" applyBorder="1"/>
    <xf numFmtId="0" fontId="44" fillId="0" borderId="59" xfId="0" applyFont="1" applyBorder="1" applyAlignment="1">
      <alignment vertical="center"/>
    </xf>
    <xf numFmtId="0" fontId="0" fillId="0" borderId="60" xfId="0" applyBorder="1"/>
    <xf numFmtId="0" fontId="6" fillId="0" borderId="31" xfId="0" applyFont="1" applyBorder="1"/>
    <xf numFmtId="0" fontId="0" fillId="0" borderId="38" xfId="0" applyBorder="1"/>
    <xf numFmtId="0" fontId="6" fillId="0" borderId="7" xfId="0" applyFont="1" applyBorder="1"/>
    <xf numFmtId="0" fontId="44" fillId="0" borderId="58" xfId="0" applyFont="1" applyBorder="1" applyAlignment="1">
      <alignment horizontal="right" vertical="center"/>
    </xf>
    <xf numFmtId="0" fontId="44" fillId="0" borderId="41" xfId="0" applyFont="1" applyBorder="1" applyAlignment="1">
      <alignment horizontal="right" vertical="center"/>
    </xf>
    <xf numFmtId="164" fontId="66" fillId="0" borderId="61" xfId="0" applyNumberFormat="1" applyFont="1" applyBorder="1" applyAlignment="1">
      <alignment horizontal="right" vertical="center"/>
    </xf>
    <xf numFmtId="0" fontId="66" fillId="0" borderId="61" xfId="0" applyFont="1" applyBorder="1" applyAlignment="1">
      <alignment vertical="center"/>
    </xf>
    <xf numFmtId="164" fontId="67" fillId="0" borderId="62" xfId="0" applyNumberFormat="1" applyFont="1" applyBorder="1" applyAlignment="1">
      <alignment horizontal="right" vertical="center"/>
    </xf>
    <xf numFmtId="0" fontId="66" fillId="0" borderId="64" xfId="0" applyFont="1" applyBorder="1" applyAlignment="1">
      <alignment vertical="center"/>
    </xf>
    <xf numFmtId="164" fontId="66" fillId="0" borderId="65" xfId="0" applyNumberFormat="1" applyFont="1" applyBorder="1" applyAlignment="1">
      <alignment horizontal="right" vertical="center"/>
    </xf>
    <xf numFmtId="0" fontId="66" fillId="0" borderId="65" xfId="0" applyFont="1" applyBorder="1" applyAlignment="1">
      <alignment vertical="center"/>
    </xf>
    <xf numFmtId="2" fontId="66" fillId="0" borderId="65" xfId="0" applyNumberFormat="1" applyFont="1" applyBorder="1" applyAlignment="1">
      <alignment vertical="center"/>
    </xf>
    <xf numFmtId="164" fontId="67" fillId="0" borderId="63" xfId="0" applyNumberFormat="1" applyFont="1" applyBorder="1" applyAlignment="1">
      <alignment horizontal="right" vertical="center"/>
    </xf>
    <xf numFmtId="0" fontId="0" fillId="0" borderId="40" xfId="0" applyBorder="1"/>
    <xf numFmtId="0" fontId="44" fillId="0" borderId="35" xfId="0" applyFont="1" applyBorder="1" applyAlignment="1">
      <alignment horizontal="right" vertical="center"/>
    </xf>
    <xf numFmtId="2" fontId="45" fillId="0" borderId="57" xfId="0" applyNumberFormat="1" applyFont="1" applyBorder="1" applyAlignment="1">
      <alignment vertical="center"/>
    </xf>
    <xf numFmtId="0" fontId="44" fillId="0" borderId="35" xfId="0" applyFont="1" applyBorder="1" applyAlignment="1">
      <alignment horizontal="left" vertical="center"/>
    </xf>
    <xf numFmtId="0" fontId="0" fillId="0" borderId="66" xfId="0" applyBorder="1"/>
    <xf numFmtId="0" fontId="44" fillId="0" borderId="49" xfId="0" applyFont="1" applyBorder="1" applyAlignment="1">
      <alignment horizontal="right" vertical="center"/>
    </xf>
    <xf numFmtId="164" fontId="45" fillId="0" borderId="67" xfId="0" applyNumberFormat="1" applyFont="1" applyBorder="1" applyAlignment="1">
      <alignment horizontal="right" vertical="center"/>
    </xf>
    <xf numFmtId="0" fontId="45" fillId="0" borderId="67" xfId="0" applyFont="1" applyBorder="1" applyAlignment="1">
      <alignment vertical="center"/>
    </xf>
    <xf numFmtId="164" fontId="44" fillId="0" borderId="33" xfId="0" applyNumberFormat="1" applyFont="1" applyBorder="1" applyAlignment="1">
      <alignment horizontal="right" vertical="center"/>
    </xf>
    <xf numFmtId="0" fontId="41" fillId="9" borderId="0" xfId="0" applyFont="1" applyFill="1" applyAlignment="1">
      <alignment vertical="center" wrapText="1"/>
    </xf>
    <xf numFmtId="0" fontId="42" fillId="9" borderId="0" xfId="0" applyFont="1" applyFill="1" applyAlignment="1">
      <alignment vertical="center" wrapText="1"/>
    </xf>
    <xf numFmtId="0" fontId="44" fillId="9" borderId="0" xfId="0" applyFont="1" applyFill="1" applyAlignment="1">
      <alignment horizontal="left" vertical="center"/>
    </xf>
    <xf numFmtId="0" fontId="45" fillId="9" borderId="0" xfId="0" applyFont="1" applyFill="1" applyAlignment="1">
      <alignment vertical="center"/>
    </xf>
    <xf numFmtId="0" fontId="44" fillId="9" borderId="0" xfId="0" applyFont="1" applyFill="1" applyAlignment="1">
      <alignment vertical="center"/>
    </xf>
    <xf numFmtId="0" fontId="44" fillId="0" borderId="0" xfId="0" applyFont="1" applyAlignment="1">
      <alignment horizontal="left" vertical="center"/>
    </xf>
    <xf numFmtId="0" fontId="41" fillId="0" borderId="0" xfId="0" applyFont="1" applyAlignment="1">
      <alignment vertical="center" wrapText="1"/>
    </xf>
    <xf numFmtId="0" fontId="42" fillId="0" borderId="0" xfId="0" applyFont="1" applyAlignment="1">
      <alignment vertical="center" wrapText="1"/>
    </xf>
    <xf numFmtId="0" fontId="44" fillId="0" borderId="55" xfId="0" applyFont="1" applyBorder="1" applyAlignment="1">
      <alignment vertical="center"/>
    </xf>
    <xf numFmtId="2" fontId="6" fillId="2" borderId="0" xfId="0" applyNumberFormat="1" applyFont="1" applyFill="1"/>
    <xf numFmtId="0" fontId="11" fillId="2" borderId="0" xfId="34" applyFont="1" applyFill="1" applyAlignment="1">
      <alignment horizontal="center" vertical="top" wrapText="1"/>
    </xf>
    <xf numFmtId="0" fontId="14" fillId="2" borderId="0" xfId="34" applyFont="1" applyFill="1" applyAlignment="1">
      <alignment horizontal="left" vertical="center" wrapText="1"/>
    </xf>
    <xf numFmtId="0" fontId="24" fillId="2" borderId="0" xfId="34" applyFont="1" applyFill="1" applyAlignment="1">
      <alignment horizontal="left" vertical="center"/>
    </xf>
    <xf numFmtId="0" fontId="17" fillId="2" borderId="0" xfId="34" applyFont="1" applyFill="1" applyAlignment="1">
      <alignment horizontal="left" vertical="center"/>
    </xf>
    <xf numFmtId="0" fontId="15" fillId="2" borderId="0" xfId="34" applyFont="1" applyFill="1" applyAlignment="1">
      <alignment horizontal="left" vertical="center"/>
    </xf>
    <xf numFmtId="0" fontId="14" fillId="2" borderId="0" xfId="34" applyFont="1" applyFill="1" applyAlignment="1">
      <alignment horizontal="left" vertical="center"/>
    </xf>
    <xf numFmtId="0" fontId="52" fillId="0" borderId="7" xfId="0" applyFont="1" applyBorder="1" applyAlignment="1">
      <alignment horizontal="center"/>
    </xf>
    <xf numFmtId="0" fontId="52" fillId="0" borderId="23" xfId="0" applyFont="1" applyBorder="1" applyAlignment="1">
      <alignment horizontal="center"/>
    </xf>
    <xf numFmtId="0" fontId="52" fillId="0" borderId="8" xfId="0" applyFont="1" applyBorder="1" applyAlignment="1">
      <alignment horizontal="center"/>
    </xf>
    <xf numFmtId="0" fontId="52" fillId="0" borderId="48" xfId="0" applyFont="1" applyBorder="1" applyAlignment="1">
      <alignment horizontal="center"/>
    </xf>
    <xf numFmtId="0" fontId="52" fillId="0" borderId="0" xfId="0" applyFont="1" applyAlignment="1">
      <alignment horizontal="center"/>
    </xf>
    <xf numFmtId="0" fontId="52" fillId="0" borderId="42" xfId="0" applyFont="1" applyBorder="1" applyAlignment="1">
      <alignment horizontal="center"/>
    </xf>
    <xf numFmtId="0" fontId="9" fillId="3" borderId="6" xfId="0" applyFont="1" applyFill="1" applyBorder="1" applyAlignment="1">
      <alignment horizontal="center"/>
    </xf>
    <xf numFmtId="0" fontId="9" fillId="3" borderId="0" xfId="0" applyFont="1" applyFill="1" applyAlignment="1">
      <alignment horizontal="center"/>
    </xf>
    <xf numFmtId="0" fontId="9" fillId="3" borderId="3" xfId="0" applyFont="1" applyFill="1" applyBorder="1" applyAlignment="1">
      <alignment horizontal="center"/>
    </xf>
    <xf numFmtId="0" fontId="56" fillId="7" borderId="16" xfId="0" applyFont="1" applyFill="1" applyBorder="1" applyAlignment="1">
      <alignment horizontal="center" wrapText="1"/>
    </xf>
    <xf numFmtId="0" fontId="56" fillId="7" borderId="17" xfId="0" applyFont="1" applyFill="1" applyBorder="1" applyAlignment="1">
      <alignment horizontal="center" wrapText="1"/>
    </xf>
    <xf numFmtId="0" fontId="56" fillId="7" borderId="54" xfId="0" applyFont="1" applyFill="1" applyBorder="1" applyAlignment="1">
      <alignment horizontal="center" wrapText="1"/>
    </xf>
    <xf numFmtId="0" fontId="54" fillId="2" borderId="0" xfId="0" applyFont="1" applyFill="1" applyAlignment="1">
      <alignment horizontal="center"/>
    </xf>
    <xf numFmtId="0" fontId="0" fillId="3" borderId="0" xfId="0" applyFill="1" applyAlignment="1">
      <alignment horizontal="center"/>
    </xf>
    <xf numFmtId="0" fontId="30" fillId="0" borderId="0" xfId="0" applyFont="1" applyAlignment="1">
      <alignment horizontal="center" wrapText="1"/>
    </xf>
    <xf numFmtId="0" fontId="0" fillId="4" borderId="0" xfId="0" applyFill="1" applyAlignment="1">
      <alignment horizontal="center"/>
    </xf>
    <xf numFmtId="0" fontId="64" fillId="0" borderId="0" xfId="0" applyFont="1" applyAlignment="1">
      <alignment horizontal="center"/>
    </xf>
    <xf numFmtId="0" fontId="30" fillId="5" borderId="16" xfId="0" applyFont="1" applyFill="1" applyBorder="1" applyAlignment="1">
      <alignment horizontal="center" wrapText="1"/>
    </xf>
    <xf numFmtId="0" fontId="30" fillId="5" borderId="17" xfId="0" applyFont="1" applyFill="1" applyBorder="1" applyAlignment="1">
      <alignment horizontal="center" wrapText="1"/>
    </xf>
    <xf numFmtId="0" fontId="30" fillId="5" borderId="18" xfId="0" applyFont="1" applyFill="1" applyBorder="1" applyAlignment="1">
      <alignment horizontal="center" wrapText="1"/>
    </xf>
    <xf numFmtId="0" fontId="30" fillId="5" borderId="16" xfId="0" applyFont="1" applyFill="1" applyBorder="1" applyAlignment="1">
      <alignment horizontal="center"/>
    </xf>
    <xf numFmtId="0" fontId="30" fillId="5" borderId="17" xfId="0" applyFont="1" applyFill="1" applyBorder="1" applyAlignment="1">
      <alignment horizontal="center"/>
    </xf>
    <xf numFmtId="0" fontId="30" fillId="5" borderId="18" xfId="0" applyFont="1" applyFill="1" applyBorder="1" applyAlignment="1">
      <alignment horizontal="center"/>
    </xf>
    <xf numFmtId="0" fontId="38" fillId="5" borderId="16" xfId="0" applyFont="1" applyFill="1" applyBorder="1" applyAlignment="1">
      <alignment horizontal="center"/>
    </xf>
    <xf numFmtId="0" fontId="38" fillId="5" borderId="17" xfId="0" applyFont="1" applyFill="1" applyBorder="1" applyAlignment="1">
      <alignment horizontal="center"/>
    </xf>
    <xf numFmtId="0" fontId="38" fillId="5" borderId="18" xfId="0" applyFont="1" applyFill="1" applyBorder="1" applyAlignment="1">
      <alignment horizontal="center"/>
    </xf>
    <xf numFmtId="0" fontId="30" fillId="5" borderId="7" xfId="0" applyFont="1" applyFill="1" applyBorder="1" applyAlignment="1">
      <alignment horizontal="center"/>
    </xf>
    <xf numFmtId="0" fontId="30" fillId="5" borderId="23" xfId="0" applyFont="1" applyFill="1" applyBorder="1" applyAlignment="1">
      <alignment horizontal="center"/>
    </xf>
    <xf numFmtId="0" fontId="30" fillId="5" borderId="8" xfId="0" applyFont="1" applyFill="1" applyBorder="1" applyAlignment="1">
      <alignment horizontal="center"/>
    </xf>
    <xf numFmtId="0" fontId="64" fillId="0" borderId="31" xfId="0" applyFont="1" applyBorder="1" applyAlignment="1">
      <alignment horizontal="center"/>
    </xf>
    <xf numFmtId="0" fontId="42" fillId="0" borderId="48" xfId="0" applyFont="1" applyBorder="1" applyAlignment="1">
      <alignment horizontal="center" vertical="center" wrapText="1"/>
    </xf>
    <xf numFmtId="0" fontId="42" fillId="0" borderId="0" xfId="0" applyFont="1" applyAlignment="1">
      <alignment horizontal="center" vertical="center" wrapText="1"/>
    </xf>
    <xf numFmtId="0" fontId="42" fillId="0" borderId="42"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8" xfId="0" applyFont="1" applyBorder="1" applyAlignment="1">
      <alignment horizontal="center" vertical="center" wrapText="1"/>
    </xf>
    <xf numFmtId="0" fontId="56" fillId="7" borderId="18" xfId="0" applyFont="1" applyFill="1" applyBorder="1" applyAlignment="1">
      <alignment horizontal="center" wrapText="1"/>
    </xf>
    <xf numFmtId="0" fontId="6" fillId="0" borderId="48" xfId="0" applyFont="1" applyBorder="1" applyAlignment="1">
      <alignment horizontal="center"/>
    </xf>
    <xf numFmtId="0" fontId="6" fillId="0" borderId="42" xfId="0" applyFont="1" applyBorder="1" applyAlignment="1">
      <alignment horizontal="center"/>
    </xf>
    <xf numFmtId="0" fontId="41" fillId="2" borderId="0" xfId="0" applyFont="1" applyFill="1" applyAlignment="1">
      <alignment horizontal="center" vertical="center" wrapText="1"/>
    </xf>
    <xf numFmtId="0" fontId="42" fillId="2" borderId="0" xfId="0" applyFont="1" applyFill="1" applyAlignment="1">
      <alignment horizontal="center" vertical="center" wrapText="1"/>
    </xf>
    <xf numFmtId="43" fontId="65" fillId="0" borderId="5" xfId="0" applyNumberFormat="1" applyFont="1" applyFill="1" applyBorder="1"/>
    <xf numFmtId="43" fontId="65" fillId="0" borderId="5" xfId="0" applyNumberFormat="1" applyFont="1" applyFill="1" applyBorder="1" applyAlignment="1">
      <alignment horizontal="right"/>
    </xf>
  </cellXfs>
  <cellStyles count="43">
    <cellStyle name="Comma 2" xfId="39" xr:uid="{6393E24C-0F49-4FE6-9421-FA674BF29825}"/>
    <cellStyle name="Currency 2" xfId="40" xr:uid="{A5CB1592-3028-4F1A-9F8E-ACFEF5AFEFFF}"/>
    <cellStyle name="Followed Hyperlink" xfId="10" builtinId="9" hidden="1"/>
    <cellStyle name="Followed Hyperlink" xfId="32" builtinId="9" hidden="1"/>
    <cellStyle name="Followed Hyperlink" xfId="26" builtinId="9" hidden="1"/>
    <cellStyle name="Followed Hyperlink" xfId="24" builtinId="9" hidden="1"/>
    <cellStyle name="Followed Hyperlink" xfId="28"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4" builtinId="9" hidden="1"/>
    <cellStyle name="Followed Hyperlink" xfId="8" builtinId="9" hidden="1"/>
    <cellStyle name="Followed Hyperlink" xfId="2" builtinId="9" hidden="1"/>
    <cellStyle name="Followed Hyperlink" xfId="6" builtinId="9" hidden="1"/>
    <cellStyle name="Followed Hyperlink" xfId="14" builtinId="9" hidden="1"/>
    <cellStyle name="Hyperlink" xfId="23" builtinId="8" hidden="1"/>
    <cellStyle name="Hyperlink" xfId="21" builtinId="8" hidden="1"/>
    <cellStyle name="Hyperlink" xfId="17" builtinId="8" hidden="1"/>
    <cellStyle name="Hyperlink" xfId="29" builtinId="8" hidden="1"/>
    <cellStyle name="Hyperlink" xfId="25" builtinId="8" hidden="1"/>
    <cellStyle name="Hyperlink" xfId="27" builtinId="8" hidden="1"/>
    <cellStyle name="Hyperlink" xfId="19" builtinId="8" hidden="1"/>
    <cellStyle name="Hyperlink" xfId="15" builtinId="8" hidden="1"/>
    <cellStyle name="Hyperlink" xfId="13" builtinId="8" hidden="1"/>
    <cellStyle name="Hyperlink" xfId="9" builtinId="8" hidden="1"/>
    <cellStyle name="Hyperlink" xfId="11" builtinId="8" hidden="1"/>
    <cellStyle name="Hyperlink" xfId="5" builtinId="8" hidden="1"/>
    <cellStyle name="Hyperlink" xfId="3" builtinId="8" hidden="1"/>
    <cellStyle name="Hyperlink" xfId="1" builtinId="8" hidden="1"/>
    <cellStyle name="Hyperlink" xfId="31" builtinId="8" hidden="1"/>
    <cellStyle name="Hyperlink" xfId="7"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33">
    <dxf>
      <font>
        <strike val="0"/>
        <outline val="0"/>
        <shadow val="0"/>
        <u val="none"/>
        <vertAlign val="baseline"/>
        <sz val="18"/>
        <name val="Simplon Norm"/>
        <family val="2"/>
        <scheme val="none"/>
      </font>
      <numFmt numFmtId="35" formatCode="_-* #,##0.00_-;\-* #,##0.00_-;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Simplon Norm"/>
        <family val="2"/>
        <scheme val="none"/>
      </font>
      <numFmt numFmtId="35" formatCode="_-* #,##0.00_-;\-* #,##0.00_-;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Simplon Norm"/>
        <family val="2"/>
        <scheme val="none"/>
      </font>
      <numFmt numFmtId="35" formatCode="_-* #,##0.00_-;\-* #,##0.00_-;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Simplon Norm"/>
        <family val="2"/>
        <scheme val="none"/>
      </font>
      <numFmt numFmtId="35" formatCode="_-* #,##0.00_-;\-* #,##0.00_-;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Simplon Norm"/>
        <family val="2"/>
        <scheme val="none"/>
      </font>
      <numFmt numFmtId="35" formatCode="_-* #,##0.00_-;\-* #,##0.00_-;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Simplon Norm"/>
        <family val="2"/>
        <scheme val="none"/>
      </font>
      <numFmt numFmtId="35" formatCode="_-* #,##0.00_-;\-* #,##0.00_-;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Simplon Norm"/>
        <family val="2"/>
        <scheme val="none"/>
      </font>
      <numFmt numFmtId="35" formatCode="_-* #,##0.00_-;\-* #,##0.00_-;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Simplon Norm"/>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Simplon Norm"/>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Simplon Norm"/>
        <family val="2"/>
        <scheme val="none"/>
      </font>
      <border diagonalUp="0" diagonalDown="0" outline="0">
        <left style="thin">
          <color indexed="64"/>
        </left>
        <right style="thin">
          <color indexed="64"/>
        </right>
        <top style="thin">
          <color indexed="64"/>
        </top>
        <bottom style="thin">
          <color indexed="64"/>
        </bottom>
      </border>
    </dxf>
    <dxf>
      <border outline="0">
        <bottom style="medium">
          <color rgb="FF000000"/>
        </bottom>
      </border>
    </dxf>
    <dxf>
      <font>
        <strike val="0"/>
        <outline val="0"/>
        <shadow val="0"/>
        <u val="none"/>
        <vertAlign val="baseline"/>
        <sz val="18"/>
        <name val="Simplon Norm"/>
        <family val="2"/>
        <scheme val="none"/>
      </font>
    </dxf>
    <dxf>
      <font>
        <strike val="0"/>
        <outline val="0"/>
        <shadow val="0"/>
        <u val="none"/>
        <vertAlign val="baseline"/>
        <sz val="18"/>
        <color theme="1"/>
        <name val="Simplon Norm"/>
        <family val="2"/>
        <scheme val="none"/>
      </font>
      <fill>
        <patternFill patternType="solid">
          <fgColor indexed="64"/>
          <bgColor theme="0" tint="-0.14999847407452621"/>
        </patternFill>
      </fill>
    </dxf>
    <dxf>
      <font>
        <strike val="0"/>
        <outline val="0"/>
        <shadow val="0"/>
        <u val="none"/>
        <vertAlign val="baseline"/>
        <sz val="20"/>
        <name val="Simplon Norm"/>
        <family val="2"/>
        <scheme val="none"/>
      </font>
    </dxf>
    <dxf>
      <font>
        <strike val="0"/>
        <outline val="0"/>
        <shadow val="0"/>
        <u val="none"/>
        <vertAlign val="baseline"/>
        <sz val="20"/>
        <name val="Simplon Norm"/>
        <family val="2"/>
        <scheme val="none"/>
      </font>
    </dxf>
    <dxf>
      <font>
        <strike val="0"/>
        <outline val="0"/>
        <shadow val="0"/>
        <u val="none"/>
        <vertAlign val="baseline"/>
        <sz val="20"/>
        <name val="Simplon Norm"/>
        <family val="2"/>
        <scheme val="none"/>
      </font>
    </dxf>
    <dxf>
      <font>
        <strike val="0"/>
        <outline val="0"/>
        <shadow val="0"/>
        <u val="none"/>
        <vertAlign val="baseline"/>
        <sz val="20"/>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20"/>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20"/>
        <name val="Simplon Norm"/>
        <family val="2"/>
        <scheme val="none"/>
      </font>
    </dxf>
    <dxf>
      <border outline="0">
        <bottom style="medium">
          <color indexed="64"/>
        </bottom>
      </border>
    </dxf>
    <dxf>
      <font>
        <strike val="0"/>
        <outline val="0"/>
        <shadow val="0"/>
        <u val="none"/>
        <vertAlign val="baseline"/>
        <sz val="20"/>
        <name val="Simplon Norm"/>
        <family val="2"/>
        <scheme val="none"/>
      </font>
    </dxf>
    <dxf>
      <font>
        <strike val="0"/>
        <outline val="0"/>
        <shadow val="0"/>
        <u val="none"/>
        <vertAlign val="baseline"/>
        <sz val="20"/>
        <color theme="1"/>
        <name val="Simplon Norm"/>
        <family val="2"/>
        <scheme val="none"/>
      </font>
      <fill>
        <patternFill patternType="solid">
          <fgColor indexed="64"/>
          <bgColor theme="0" tint="-0.14999847407452621"/>
        </patternFill>
      </fill>
    </dxf>
    <dxf>
      <font>
        <strike val="0"/>
        <outline val="0"/>
        <shadow val="0"/>
        <u val="none"/>
        <vertAlign val="baseline"/>
        <sz val="16"/>
        <name val="Simplon Norm"/>
        <family val="2"/>
        <scheme val="none"/>
      </font>
    </dxf>
    <dxf>
      <font>
        <strike val="0"/>
        <outline val="0"/>
        <shadow val="0"/>
        <u val="none"/>
        <vertAlign val="baseline"/>
        <sz val="16"/>
        <name val="Simplon Norm"/>
        <family val="2"/>
        <scheme val="none"/>
      </font>
    </dxf>
    <dxf>
      <font>
        <strike val="0"/>
        <outline val="0"/>
        <shadow val="0"/>
        <u val="none"/>
        <vertAlign val="baseline"/>
        <sz val="16"/>
        <name val="Simplon Norm"/>
        <family val="2"/>
        <scheme val="none"/>
      </font>
    </dxf>
    <dxf>
      <font>
        <strike val="0"/>
        <outline val="0"/>
        <shadow val="0"/>
        <u val="none"/>
        <vertAlign val="baseline"/>
        <sz val="16"/>
        <name val="Simplon Norm"/>
        <family val="2"/>
        <scheme val="none"/>
      </font>
    </dxf>
    <dxf>
      <font>
        <strike val="0"/>
        <outline val="0"/>
        <shadow val="0"/>
        <u val="none"/>
        <vertAlign val="baseline"/>
        <sz val="16"/>
        <name val="Simplon Norm"/>
        <family val="2"/>
        <scheme val="none"/>
      </font>
      <border diagonalUp="0" diagonalDown="0">
        <left style="thin">
          <color auto="1"/>
        </left>
        <right style="thin">
          <color auto="1"/>
        </right>
        <top/>
        <bottom style="thin">
          <color auto="1"/>
        </bottom>
      </border>
    </dxf>
    <dxf>
      <font>
        <strike val="0"/>
        <outline val="0"/>
        <shadow val="0"/>
        <u val="none"/>
        <vertAlign val="baseline"/>
        <sz val="16"/>
        <name val="Simplon Norm"/>
        <family val="2"/>
        <scheme val="none"/>
      </font>
      <border diagonalUp="0" diagonalDown="0">
        <left style="thin">
          <color auto="1"/>
        </left>
        <right style="thin">
          <color auto="1"/>
        </right>
        <top/>
        <bottom style="thin">
          <color auto="1"/>
        </bottom>
      </border>
    </dxf>
    <dxf>
      <font>
        <strike val="0"/>
        <outline val="0"/>
        <shadow val="0"/>
        <u val="none"/>
        <vertAlign val="baseline"/>
        <sz val="16"/>
        <name val="Simplon Norm"/>
        <family val="2"/>
        <scheme val="none"/>
      </font>
    </dxf>
    <dxf>
      <border>
        <bottom style="medium">
          <color indexed="64"/>
        </bottom>
      </border>
    </dxf>
    <dxf>
      <border outline="0">
        <bottom style="medium">
          <color rgb="FF000000"/>
        </bottom>
      </border>
    </dxf>
    <dxf>
      <font>
        <strike val="0"/>
        <outline val="0"/>
        <shadow val="0"/>
        <u val="none"/>
        <vertAlign val="baseline"/>
        <sz val="16"/>
        <name val="Simplon Norm"/>
        <family val="2"/>
        <scheme val="none"/>
      </font>
    </dxf>
    <dxf>
      <font>
        <strike val="0"/>
        <outline val="0"/>
        <shadow val="0"/>
        <u val="none"/>
        <vertAlign val="baseline"/>
        <sz val="16"/>
        <color theme="1"/>
        <name val="Simplon Norm"/>
        <family val="2"/>
        <scheme val="none"/>
      </font>
      <fill>
        <patternFill patternType="solid">
          <fgColor indexed="64"/>
          <bgColor theme="0" tint="-0.249977111117893"/>
        </patternFill>
      </fill>
    </dxf>
  </dxfs>
  <tableStyles count="1" defaultTableStyle="TableStyleMedium9" defaultPivotStyle="PivotStyleMedium4">
    <tableStyle name="Table Style 1" pivot="0" count="0" xr9:uid="{FBB7FBFB-A7AC-4703-BFF3-9552A0D7778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142874</xdr:rowOff>
    </xdr:from>
    <xdr:to>
      <xdr:col>3</xdr:col>
      <xdr:colOff>531091</xdr:colOff>
      <xdr:row>3</xdr:row>
      <xdr:rowOff>600364</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A4DEDCCF-7B15-4EAD-A658-9A336CA1BE6C}"/>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140" y="142874"/>
          <a:ext cx="1828224" cy="1300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184150</xdr:colOff>
      <xdr:row>7</xdr:row>
      <xdr:rowOff>160337</xdr:rowOff>
    </xdr:from>
    <xdr:to>
      <xdr:col>2</xdr:col>
      <xdr:colOff>279400</xdr:colOff>
      <xdr:row>10</xdr:row>
      <xdr:rowOff>0</xdr:rowOff>
    </xdr:to>
    <xdr:sp macro="" textlink="">
      <xdr:nvSpPr>
        <xdr:cNvPr id="2" name="TextBox 1">
          <a:extLst>
            <a:ext uri="{FF2B5EF4-FFF2-40B4-BE49-F238E27FC236}">
              <a16:creationId xmlns:a16="http://schemas.microsoft.com/office/drawing/2014/main" id="{B5F9937F-B2CD-48E8-A347-4444A70CCAF7}"/>
            </a:ext>
          </a:extLst>
        </xdr:cNvPr>
        <xdr:cNvSpPr txBox="1"/>
      </xdr:nvSpPr>
      <xdr:spPr>
        <a:xfrm>
          <a:off x="184150" y="2046287"/>
          <a:ext cx="177165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b="1">
              <a:solidFill>
                <a:schemeClr val="tx1"/>
              </a:solidFill>
              <a:effectLst/>
              <a:latin typeface="Calibri Light" panose="020F0302020204030204" pitchFamily="34" charset="0"/>
              <a:ea typeface="+mn-ea"/>
              <a:cs typeface="Calibri Light" panose="020F0302020204030204" pitchFamily="34" charset="0"/>
            </a:rPr>
            <a:t>Task 1 :Sales Journal</a:t>
          </a:r>
          <a:endParaRPr lang="en-AU" sz="1200">
            <a:solidFill>
              <a:schemeClr val="tx1"/>
            </a:solidFill>
            <a:latin typeface="Calibri Light" panose="020F0302020204030204" pitchFamily="34" charset="0"/>
            <a:cs typeface="Calibri Light" panose="020F0302020204030204" pitchFamily="34" charset="0"/>
          </a:endParaRPr>
        </a:p>
      </xdr:txBody>
    </xdr:sp>
    <xdr:clientData/>
  </xdr:twoCellAnchor>
  <xdr:twoCellAnchor editAs="oneCell">
    <xdr:from>
      <xdr:col>0</xdr:col>
      <xdr:colOff>206375</xdr:colOff>
      <xdr:row>0</xdr:row>
      <xdr:rowOff>483433</xdr:rowOff>
    </xdr:from>
    <xdr:to>
      <xdr:col>2</xdr:col>
      <xdr:colOff>355024</xdr:colOff>
      <xdr:row>4</xdr:row>
      <xdr:rowOff>161316</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9240BFD4-F5A6-490D-8270-1B8D062B2426}"/>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483433"/>
          <a:ext cx="1808569" cy="1313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45357</xdr:colOff>
      <xdr:row>4</xdr:row>
      <xdr:rowOff>45357</xdr:rowOff>
    </xdr:from>
    <xdr:to>
      <xdr:col>0</xdr:col>
      <xdr:colOff>1092200</xdr:colOff>
      <xdr:row>7</xdr:row>
      <xdr:rowOff>104775</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63E56740-92D0-4515-A571-404EA83B1AC7}"/>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32" y="772432"/>
          <a:ext cx="1046843" cy="656318"/>
        </a:xfrm>
        <a:prstGeom prst="rect">
          <a:avLst/>
        </a:prstGeom>
      </xdr:spPr>
    </xdr:pic>
    <xdr:clientData/>
  </xdr:twoCellAnchor>
  <xdr:twoCellAnchor>
    <xdr:from>
      <xdr:col>0</xdr:col>
      <xdr:colOff>0</xdr:colOff>
      <xdr:row>10</xdr:row>
      <xdr:rowOff>99785</xdr:rowOff>
    </xdr:from>
    <xdr:to>
      <xdr:col>0</xdr:col>
      <xdr:colOff>1251857</xdr:colOff>
      <xdr:row>17</xdr:row>
      <xdr:rowOff>81642</xdr:rowOff>
    </xdr:to>
    <xdr:sp macro="" textlink="">
      <xdr:nvSpPr>
        <xdr:cNvPr id="3" name="TextBox 2">
          <a:extLst>
            <a:ext uri="{FF2B5EF4-FFF2-40B4-BE49-F238E27FC236}">
              <a16:creationId xmlns:a16="http://schemas.microsoft.com/office/drawing/2014/main" id="{E938C63F-F913-4442-9128-03DC8FB214E6}"/>
            </a:ext>
          </a:extLst>
        </xdr:cNvPr>
        <xdr:cNvSpPr txBox="1"/>
      </xdr:nvSpPr>
      <xdr:spPr>
        <a:xfrm>
          <a:off x="0" y="1941285"/>
          <a:ext cx="1248682" cy="1277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tx1"/>
              </a:solidFill>
              <a:effectLst/>
              <a:latin typeface="Simplon Norm" panose="020B0500030000000000" pitchFamily="34" charset="0"/>
              <a:ea typeface="+mn-ea"/>
              <a:cs typeface="Calibri Light" panose="020F0302020204030204" pitchFamily="34" charset="0"/>
            </a:rPr>
            <a:t>Task 1 :</a:t>
          </a:r>
        </a:p>
        <a:p>
          <a:pPr algn="ctr"/>
          <a:r>
            <a:rPr lang="en-AU" sz="1100" b="1" baseline="0">
              <a:solidFill>
                <a:schemeClr val="tx1"/>
              </a:solidFill>
              <a:effectLst/>
              <a:latin typeface="Simplon Norm" panose="020B0500030000000000" pitchFamily="34" charset="0"/>
              <a:ea typeface="+mn-ea"/>
              <a:cs typeface="Calibri Light" panose="020F0302020204030204" pitchFamily="34" charset="0"/>
            </a:rPr>
            <a:t>Ledgers </a:t>
          </a:r>
          <a:endParaRPr lang="en-AU" sz="1100">
            <a:solidFill>
              <a:schemeClr val="tx1"/>
            </a:solidFill>
            <a:latin typeface="Simplon Norm" panose="020B0500030000000000" pitchFamily="34" charset="0"/>
            <a:cs typeface="Calibri Light" panose="020F03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57151</xdr:colOff>
      <xdr:row>1</xdr:row>
      <xdr:rowOff>9526</xdr:rowOff>
    </xdr:from>
    <xdr:to>
      <xdr:col>0</xdr:col>
      <xdr:colOff>1181101</xdr:colOff>
      <xdr:row>4</xdr:row>
      <xdr:rowOff>263526</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84AE08F6-78A2-4CAA-B981-AE0115E72378}"/>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209551"/>
          <a:ext cx="1123950" cy="857250"/>
        </a:xfrm>
        <a:prstGeom prst="rect">
          <a:avLst/>
        </a:prstGeom>
      </xdr:spPr>
    </xdr:pic>
    <xdr:clientData/>
  </xdr:twoCellAnchor>
  <xdr:twoCellAnchor>
    <xdr:from>
      <xdr:col>0</xdr:col>
      <xdr:colOff>9525</xdr:colOff>
      <xdr:row>7</xdr:row>
      <xdr:rowOff>28575</xdr:rowOff>
    </xdr:from>
    <xdr:to>
      <xdr:col>0</xdr:col>
      <xdr:colOff>1196975</xdr:colOff>
      <xdr:row>9</xdr:row>
      <xdr:rowOff>95250</xdr:rowOff>
    </xdr:to>
    <xdr:sp macro="" textlink="">
      <xdr:nvSpPr>
        <xdr:cNvPr id="3" name="TextBox 2">
          <a:extLst>
            <a:ext uri="{FF2B5EF4-FFF2-40B4-BE49-F238E27FC236}">
              <a16:creationId xmlns:a16="http://schemas.microsoft.com/office/drawing/2014/main" id="{8A2B6FE1-F3AB-46AB-A9E8-4CDFA414F699}"/>
            </a:ext>
          </a:extLst>
        </xdr:cNvPr>
        <xdr:cNvSpPr txBox="1"/>
      </xdr:nvSpPr>
      <xdr:spPr>
        <a:xfrm>
          <a:off x="9525" y="1581150"/>
          <a:ext cx="11874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tx1"/>
              </a:solidFill>
              <a:effectLst/>
              <a:latin typeface="Calibri Light" panose="020F0302020204030204" pitchFamily="34" charset="0"/>
              <a:ea typeface="+mn-ea"/>
              <a:cs typeface="Calibri Light" panose="020F0302020204030204" pitchFamily="34" charset="0"/>
            </a:rPr>
            <a:t>Task 2: Cash Receipts</a:t>
          </a:r>
          <a:r>
            <a:rPr lang="en-AU" sz="1100" b="1" baseline="0">
              <a:solidFill>
                <a:schemeClr val="tx1"/>
              </a:solidFill>
              <a:effectLst/>
              <a:latin typeface="Calibri Light" panose="020F0302020204030204" pitchFamily="34" charset="0"/>
              <a:ea typeface="+mn-ea"/>
              <a:cs typeface="Calibri Light" panose="020F0302020204030204" pitchFamily="34" charset="0"/>
            </a:rPr>
            <a:t> Journal</a:t>
          </a:r>
          <a:endParaRPr lang="en-AU" sz="1100">
            <a:solidFill>
              <a:schemeClr val="tx1"/>
            </a:solidFill>
            <a:latin typeface="Calibri Light" panose="020F0302020204030204" pitchFamily="34" charset="0"/>
            <a:cs typeface="Calibri Light" panose="020F03020202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45357</xdr:colOff>
      <xdr:row>4</xdr:row>
      <xdr:rowOff>45357</xdr:rowOff>
    </xdr:from>
    <xdr:to>
      <xdr:col>0</xdr:col>
      <xdr:colOff>1092200</xdr:colOff>
      <xdr:row>7</xdr:row>
      <xdr:rowOff>104775</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0F344A6-32D8-4F33-A137-6484880F1BAA}"/>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32" y="772432"/>
          <a:ext cx="1046843" cy="624568"/>
        </a:xfrm>
        <a:prstGeom prst="rect">
          <a:avLst/>
        </a:prstGeom>
      </xdr:spPr>
    </xdr:pic>
    <xdr:clientData/>
  </xdr:twoCellAnchor>
  <xdr:twoCellAnchor>
    <xdr:from>
      <xdr:col>0</xdr:col>
      <xdr:colOff>0</xdr:colOff>
      <xdr:row>10</xdr:row>
      <xdr:rowOff>99785</xdr:rowOff>
    </xdr:from>
    <xdr:to>
      <xdr:col>0</xdr:col>
      <xdr:colOff>1251857</xdr:colOff>
      <xdr:row>17</xdr:row>
      <xdr:rowOff>81642</xdr:rowOff>
    </xdr:to>
    <xdr:sp macro="" textlink="">
      <xdr:nvSpPr>
        <xdr:cNvPr id="3" name="TextBox 2">
          <a:extLst>
            <a:ext uri="{FF2B5EF4-FFF2-40B4-BE49-F238E27FC236}">
              <a16:creationId xmlns:a16="http://schemas.microsoft.com/office/drawing/2014/main" id="{C5920DA2-87FE-4CA1-BF56-0BBAF9206797}"/>
            </a:ext>
          </a:extLst>
        </xdr:cNvPr>
        <xdr:cNvSpPr txBox="1"/>
      </xdr:nvSpPr>
      <xdr:spPr>
        <a:xfrm>
          <a:off x="0" y="1941285"/>
          <a:ext cx="1248682" cy="1277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tx1"/>
              </a:solidFill>
              <a:effectLst/>
              <a:latin typeface="Simplon Norm" panose="020B0500030000000000" pitchFamily="34" charset="0"/>
              <a:ea typeface="+mn-ea"/>
              <a:cs typeface="Calibri Light" panose="020F0302020204030204" pitchFamily="34" charset="0"/>
            </a:rPr>
            <a:t>Task 2 :</a:t>
          </a:r>
        </a:p>
        <a:p>
          <a:pPr algn="ctr"/>
          <a:r>
            <a:rPr lang="en-AU" sz="1100" b="1" baseline="0">
              <a:solidFill>
                <a:schemeClr val="tx1"/>
              </a:solidFill>
              <a:effectLst/>
              <a:latin typeface="Simplon Norm" panose="020B0500030000000000" pitchFamily="34" charset="0"/>
              <a:ea typeface="+mn-ea"/>
              <a:cs typeface="Calibri Light" panose="020F0302020204030204" pitchFamily="34" charset="0"/>
            </a:rPr>
            <a:t>Ledgers </a:t>
          </a:r>
          <a:endParaRPr lang="en-AU" sz="1100">
            <a:solidFill>
              <a:schemeClr val="tx1"/>
            </a:solidFill>
            <a:latin typeface="Simplon Norm" panose="020B0500030000000000" pitchFamily="34" charset="0"/>
            <a:cs typeface="Calibri Light" panose="020F0302020204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129646</xdr:rowOff>
    </xdr:from>
    <xdr:to>
      <xdr:col>1</xdr:col>
      <xdr:colOff>241036</xdr:colOff>
      <xdr:row>2</xdr:row>
      <xdr:rowOff>1192742</xdr:rowOff>
    </xdr:to>
    <xdr:pic>
      <xdr:nvPicPr>
        <xdr:cNvPr id="5" name="Picture 4"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F994583A-2AA3-42CC-9CA8-850DBB8832B5}"/>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1813"/>
          <a:ext cx="1524794" cy="1055687"/>
        </a:xfrm>
        <a:prstGeom prst="rect">
          <a:avLst/>
        </a:prstGeom>
      </xdr:spPr>
    </xdr:pic>
    <xdr:clientData/>
  </xdr:twoCellAnchor>
  <xdr:twoCellAnchor>
    <xdr:from>
      <xdr:col>0</xdr:col>
      <xdr:colOff>9525</xdr:colOff>
      <xdr:row>7</xdr:row>
      <xdr:rowOff>28575</xdr:rowOff>
    </xdr:from>
    <xdr:to>
      <xdr:col>0</xdr:col>
      <xdr:colOff>1196975</xdr:colOff>
      <xdr:row>10</xdr:row>
      <xdr:rowOff>169333</xdr:rowOff>
    </xdr:to>
    <xdr:sp macro="" textlink="">
      <xdr:nvSpPr>
        <xdr:cNvPr id="7" name="TextBox 6">
          <a:extLst>
            <a:ext uri="{FF2B5EF4-FFF2-40B4-BE49-F238E27FC236}">
              <a16:creationId xmlns:a16="http://schemas.microsoft.com/office/drawing/2014/main" id="{8B06FBCF-ADB4-476D-BD0F-704B0FAC23C4}"/>
            </a:ext>
          </a:extLst>
        </xdr:cNvPr>
        <xdr:cNvSpPr txBox="1"/>
      </xdr:nvSpPr>
      <xdr:spPr>
        <a:xfrm>
          <a:off x="9525" y="2367492"/>
          <a:ext cx="1187450" cy="90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baseline="0">
              <a:solidFill>
                <a:schemeClr val="tx1"/>
              </a:solidFill>
              <a:effectLst/>
              <a:latin typeface="Simplon Norm" panose="020B0500030000000000" pitchFamily="34" charset="0"/>
              <a:ea typeface="+mn-ea"/>
              <a:cs typeface="Calibri Light" panose="020F0302020204030204" pitchFamily="34" charset="0"/>
            </a:rPr>
            <a:t>Task 3: Purchase Journal</a:t>
          </a:r>
          <a:endParaRPr lang="en-AU" sz="1400">
            <a:solidFill>
              <a:schemeClr val="tx1"/>
            </a:solidFill>
            <a:latin typeface="Simplon Norm" panose="020B0500030000000000" pitchFamily="34" charset="0"/>
            <a:cs typeface="Calibri Light" panose="020F03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189706</xdr:colOff>
      <xdr:row>1</xdr:row>
      <xdr:rowOff>182564</xdr:rowOff>
    </xdr:from>
    <xdr:to>
      <xdr:col>1</xdr:col>
      <xdr:colOff>440267</xdr:colOff>
      <xdr:row>3</xdr:row>
      <xdr:rowOff>468843</xdr:rowOff>
    </xdr:to>
    <xdr:pic>
      <xdr:nvPicPr>
        <xdr:cNvPr id="5" name="Picture 4"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7EEA26EB-AF4B-4EF0-A3FA-9E899ED99B6D}"/>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706" y="383647"/>
          <a:ext cx="1531144" cy="1051454"/>
        </a:xfrm>
        <a:prstGeom prst="rect">
          <a:avLst/>
        </a:prstGeom>
      </xdr:spPr>
    </xdr:pic>
    <xdr:clientData/>
  </xdr:twoCellAnchor>
  <xdr:twoCellAnchor>
    <xdr:from>
      <xdr:col>0</xdr:col>
      <xdr:colOff>9525</xdr:colOff>
      <xdr:row>7</xdr:row>
      <xdr:rowOff>28575</xdr:rowOff>
    </xdr:from>
    <xdr:to>
      <xdr:col>0</xdr:col>
      <xdr:colOff>1196975</xdr:colOff>
      <xdr:row>10</xdr:row>
      <xdr:rowOff>169333</xdr:rowOff>
    </xdr:to>
    <xdr:sp macro="" textlink="">
      <xdr:nvSpPr>
        <xdr:cNvPr id="7" name="TextBox 6">
          <a:extLst>
            <a:ext uri="{FF2B5EF4-FFF2-40B4-BE49-F238E27FC236}">
              <a16:creationId xmlns:a16="http://schemas.microsoft.com/office/drawing/2014/main" id="{0F4455C6-940E-4E84-8A0B-DED856B7A8A4}"/>
            </a:ext>
          </a:extLst>
        </xdr:cNvPr>
        <xdr:cNvSpPr txBox="1"/>
      </xdr:nvSpPr>
      <xdr:spPr>
        <a:xfrm>
          <a:off x="9525" y="2714625"/>
          <a:ext cx="1187450" cy="90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baseline="0">
              <a:solidFill>
                <a:schemeClr val="tx1"/>
              </a:solidFill>
              <a:effectLst/>
              <a:latin typeface="Simplon Norm" panose="020B0500030000000000" pitchFamily="34" charset="0"/>
              <a:ea typeface="+mn-ea"/>
              <a:cs typeface="Calibri Light" panose="020F0302020204030204" pitchFamily="34" charset="0"/>
            </a:rPr>
            <a:t>Task 3: Cash Payments Journal</a:t>
          </a:r>
          <a:endParaRPr lang="en-AU" sz="1400">
            <a:solidFill>
              <a:schemeClr val="tx1"/>
            </a:solidFill>
            <a:latin typeface="Simplon Norm" panose="020B0500030000000000" pitchFamily="34" charset="0"/>
            <a:cs typeface="Calibri Light" panose="020F030202020403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45357</xdr:colOff>
      <xdr:row>4</xdr:row>
      <xdr:rowOff>45357</xdr:rowOff>
    </xdr:from>
    <xdr:to>
      <xdr:col>0</xdr:col>
      <xdr:colOff>1095375</xdr:colOff>
      <xdr:row>7</xdr:row>
      <xdr:rowOff>101600</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4AADDC1D-3398-4CD1-8A93-CADA6827BAD3}"/>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32" y="772432"/>
          <a:ext cx="1043668" cy="627743"/>
        </a:xfrm>
        <a:prstGeom prst="rect">
          <a:avLst/>
        </a:prstGeom>
      </xdr:spPr>
    </xdr:pic>
    <xdr:clientData/>
  </xdr:twoCellAnchor>
  <xdr:twoCellAnchor>
    <xdr:from>
      <xdr:col>0</xdr:col>
      <xdr:colOff>0</xdr:colOff>
      <xdr:row>10</xdr:row>
      <xdr:rowOff>99785</xdr:rowOff>
    </xdr:from>
    <xdr:to>
      <xdr:col>0</xdr:col>
      <xdr:colOff>1251857</xdr:colOff>
      <xdr:row>17</xdr:row>
      <xdr:rowOff>81642</xdr:rowOff>
    </xdr:to>
    <xdr:sp macro="" textlink="">
      <xdr:nvSpPr>
        <xdr:cNvPr id="3" name="TextBox 2">
          <a:extLst>
            <a:ext uri="{FF2B5EF4-FFF2-40B4-BE49-F238E27FC236}">
              <a16:creationId xmlns:a16="http://schemas.microsoft.com/office/drawing/2014/main" id="{E2F8D9A1-3A79-4D91-BF94-E101EFE61B58}"/>
            </a:ext>
          </a:extLst>
        </xdr:cNvPr>
        <xdr:cNvSpPr txBox="1"/>
      </xdr:nvSpPr>
      <xdr:spPr>
        <a:xfrm>
          <a:off x="0" y="1941285"/>
          <a:ext cx="1248682" cy="128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tx1"/>
              </a:solidFill>
              <a:effectLst/>
              <a:latin typeface="Simplon Norm" panose="020B0500030000000000" pitchFamily="34" charset="0"/>
              <a:ea typeface="+mn-ea"/>
              <a:cs typeface="Calibri Light" panose="020F0302020204030204" pitchFamily="34" charset="0"/>
            </a:rPr>
            <a:t>Task 3 :</a:t>
          </a:r>
        </a:p>
        <a:p>
          <a:pPr algn="ctr"/>
          <a:r>
            <a:rPr lang="en-AU" sz="1100" b="1" baseline="0">
              <a:solidFill>
                <a:schemeClr val="tx1"/>
              </a:solidFill>
              <a:effectLst/>
              <a:latin typeface="Simplon Norm" panose="020B0500030000000000" pitchFamily="34" charset="0"/>
              <a:ea typeface="+mn-ea"/>
              <a:cs typeface="Calibri Light" panose="020F0302020204030204" pitchFamily="34" charset="0"/>
            </a:rPr>
            <a:t>Ledgers </a:t>
          </a:r>
          <a:endParaRPr lang="en-AU" sz="1100">
            <a:solidFill>
              <a:schemeClr val="tx1"/>
            </a:solidFill>
            <a:latin typeface="Simplon Norm" panose="020B0500030000000000" pitchFamily="34" charset="0"/>
            <a:cs typeface="Calibri Light" panose="020F030202020403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45357</xdr:colOff>
      <xdr:row>4</xdr:row>
      <xdr:rowOff>45357</xdr:rowOff>
    </xdr:from>
    <xdr:to>
      <xdr:col>0</xdr:col>
      <xdr:colOff>1095375</xdr:colOff>
      <xdr:row>7</xdr:row>
      <xdr:rowOff>101600</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4CF376B1-E7DE-40A3-80A8-1438F24C0580}"/>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32" y="772432"/>
          <a:ext cx="1046843" cy="624568"/>
        </a:xfrm>
        <a:prstGeom prst="rect">
          <a:avLst/>
        </a:prstGeom>
      </xdr:spPr>
    </xdr:pic>
    <xdr:clientData/>
  </xdr:twoCellAnchor>
  <xdr:twoCellAnchor>
    <xdr:from>
      <xdr:col>0</xdr:col>
      <xdr:colOff>0</xdr:colOff>
      <xdr:row>10</xdr:row>
      <xdr:rowOff>99785</xdr:rowOff>
    </xdr:from>
    <xdr:to>
      <xdr:col>0</xdr:col>
      <xdr:colOff>1251857</xdr:colOff>
      <xdr:row>17</xdr:row>
      <xdr:rowOff>81642</xdr:rowOff>
    </xdr:to>
    <xdr:sp macro="" textlink="">
      <xdr:nvSpPr>
        <xdr:cNvPr id="3" name="TextBox 2">
          <a:extLst>
            <a:ext uri="{FF2B5EF4-FFF2-40B4-BE49-F238E27FC236}">
              <a16:creationId xmlns:a16="http://schemas.microsoft.com/office/drawing/2014/main" id="{B80980D2-1106-4D6F-A283-FE2376A11895}"/>
            </a:ext>
          </a:extLst>
        </xdr:cNvPr>
        <xdr:cNvSpPr txBox="1"/>
      </xdr:nvSpPr>
      <xdr:spPr>
        <a:xfrm>
          <a:off x="0" y="1941285"/>
          <a:ext cx="1248682" cy="1277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tx1"/>
              </a:solidFill>
              <a:effectLst/>
              <a:latin typeface="Simplon Norm" panose="020B0500030000000000" pitchFamily="34" charset="0"/>
              <a:ea typeface="+mn-ea"/>
              <a:cs typeface="Calibri Light" panose="020F0302020204030204" pitchFamily="34" charset="0"/>
            </a:rPr>
            <a:t>Task 3 :</a:t>
          </a:r>
        </a:p>
        <a:p>
          <a:pPr algn="ctr"/>
          <a:r>
            <a:rPr lang="en-AU" sz="1100" b="1" baseline="0">
              <a:solidFill>
                <a:schemeClr val="tx1"/>
              </a:solidFill>
              <a:effectLst/>
              <a:latin typeface="Simplon Norm" panose="020B0500030000000000" pitchFamily="34" charset="0"/>
              <a:ea typeface="+mn-ea"/>
              <a:cs typeface="Calibri Light" panose="020F0302020204030204" pitchFamily="34" charset="0"/>
            </a:rPr>
            <a:t>Ledgers </a:t>
          </a:r>
          <a:endParaRPr lang="en-AU" sz="1100">
            <a:solidFill>
              <a:schemeClr val="tx1"/>
            </a:solidFill>
            <a:latin typeface="Simplon Norm" panose="020B0500030000000000" pitchFamily="34" charset="0"/>
            <a:cs typeface="Calibri Light" panose="020F03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Assessment%201%20Task%206%20Assessment%20Workbook.xlsx?E27675F4" TargetMode="External"/><Relationship Id="rId1" Type="http://schemas.openxmlformats.org/officeDocument/2006/relationships/externalLinkPath" Target="file:///\\E27675F4\Assessment%201%20Task%206%20Assessment%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SACC311 Cover Page"/>
      <sheetName val="Content"/>
      <sheetName val="1 - Journals"/>
      <sheetName val="2 - Ledger"/>
    </sheetNames>
    <sheetDataSet>
      <sheetData sheetId="0"/>
      <sheetData sheetId="1"/>
      <sheetData sheetId="2">
        <row r="21">
          <cell r="G21">
            <v>23010</v>
          </cell>
          <cell r="H21">
            <v>2091.83</v>
          </cell>
          <cell r="I21">
            <v>20918.169999999998</v>
          </cell>
        </row>
        <row r="40">
          <cell r="F40">
            <v>23830</v>
          </cell>
          <cell r="G40">
            <v>23830</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B2FAD8-3B2B-455F-A597-EFACB82B7506}" name="Table14" displayName="Table14" ref="E5:K16" totalsRowShown="0" headerRowDxfId="32" dataDxfId="31" headerRowBorderDxfId="29" tableBorderDxfId="30">
  <autoFilter ref="E5:K16" xr:uid="{A9CB18B4-982F-413B-8BDE-9A6C196EBC4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7BCB18E-AD8C-4901-8F2B-8AB3B052939E}" name="Date" dataDxfId="28"/>
    <tableColumn id="2" xr3:uid="{4AAD6394-A129-4A84-B97A-346E81E28EB0}" name="Accounts Receivable" dataDxfId="27"/>
    <tableColumn id="3" xr3:uid="{BB283C70-15F2-4967-A060-23D6A8A8D519}" name="Folio" dataDxfId="26"/>
    <tableColumn id="4" xr3:uid="{2979FDC2-092D-4E0A-9716-ACAD7980CAE7}" name="Tax Inv #" dataDxfId="25"/>
    <tableColumn id="5" xr3:uid="{13B4328A-DB65-4183-B9EF-25073333A9CA}" name="Sales" dataDxfId="24"/>
    <tableColumn id="6" xr3:uid="{7DAF064A-0446-4E16-AA92-68051D12BA07}" name="GST payable" dataDxfId="23"/>
    <tableColumn id="7" xr3:uid="{AB7F1E6A-505F-454A-92EE-A3DA895FAC55}" name="Amount" dataDxfId="22"/>
  </tableColumns>
  <tableStyleInfo name="Table Style 1"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8230D5-902A-41E9-B7A2-8ED97955348F}" name="Table1" displayName="Table1" ref="D3:I13" totalsRowShown="0" headerRowDxfId="21" dataDxfId="20" tableBorderDxfId="19">
  <autoFilter ref="D3:I13" xr:uid="{A9CB18B4-982F-413B-8BDE-9A6C196EBC4C}">
    <filterColumn colId="0" hiddenButton="1"/>
    <filterColumn colId="1" hiddenButton="1"/>
    <filterColumn colId="2" hiddenButton="1"/>
    <filterColumn colId="3" hiddenButton="1"/>
    <filterColumn colId="4" hiddenButton="1"/>
    <filterColumn colId="5" hiddenButton="1"/>
  </autoFilter>
  <tableColumns count="6">
    <tableColumn id="1" xr3:uid="{AD4BEDE4-6426-40F5-A9E3-A1B7D78172B5}" name="Date" dataDxfId="18"/>
    <tableColumn id="2" xr3:uid="{D36624D0-BBB4-4EED-A1EB-EAF8DDB7E9AF}" name="Creditor" dataDxfId="17"/>
    <tableColumn id="3" xr3:uid="{1F173786-A85C-4C80-987E-E9CC2B9D5695}" name="Tax Inv #" dataDxfId="16"/>
    <tableColumn id="4" xr3:uid="{6EE746BA-C395-4782-A54C-C82B153DF743}" name="Purchases" dataDxfId="15"/>
    <tableColumn id="5" xr3:uid="{F796B2E1-DA61-455B-85C8-193513CCB053}" name="GST Input Tax Cr" dataDxfId="14"/>
    <tableColumn id="6" xr3:uid="{9DEC8750-6299-4196-8B9A-C1DA17DEFFB9}" name="Accounts Payable Control " dataDxfId="13"/>
  </tableColumns>
  <tableStyleInfo name="Table Style 1"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4DD166-4E8D-419C-B0A3-2EB32C860975}" name="Table18" displayName="Table18" ref="D4:M12" totalsRowShown="0" headerRowDxfId="12" dataDxfId="11" tableBorderDxfId="10">
  <autoFilter ref="D4:M12" xr:uid="{A9CB18B4-982F-413B-8BDE-9A6C196EBC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4AEAA72-14A0-49F2-8D6E-C9FC2EE17EE7}" name="Date" dataDxfId="9"/>
    <tableColumn id="2" xr3:uid="{AB56E0B3-DDAB-4684-AAEB-9968524F7531}" name="Details" dataDxfId="8"/>
    <tableColumn id="3" xr3:uid="{B0604FD2-1A56-442E-82A3-C41508A345DA}" name="Folio" dataDxfId="7"/>
    <tableColumn id="4" xr3:uid="{9C0C325D-7897-4119-8F9E-0E818CF35E9F}" name="Bank" dataDxfId="6"/>
    <tableColumn id="5" xr3:uid="{A38DE699-CA67-465E-9304-947037BD7D74}" name="GST" dataDxfId="5"/>
    <tableColumn id="6" xr3:uid="{673999F1-71E1-4E06-94CD-ECDEA11103F9}" name="Telephone" dataDxfId="4"/>
    <tableColumn id="7" xr3:uid="{BB737F1B-4833-41B8-AB24-0B812DB5BDFD}" name="Accounts Payable Control" dataDxfId="3"/>
    <tableColumn id="8" xr3:uid="{9324E338-0E11-4C9B-83CF-7350BF108984}" name="Repairs and Maintenance" dataDxfId="2"/>
    <tableColumn id="9" xr3:uid="{85A78713-5356-4C93-8C2A-F8E642F84B28}" name="Insurance" dataDxfId="1"/>
    <tableColumn id="10" xr3:uid="{FB8DFA0E-1C31-4456-BD49-649F4A5B7507}" name="Stamp Duty" dataDxfId="0"/>
  </tableColumns>
  <tableStyleInfo name="Table Style 1"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2"/>
  <sheetViews>
    <sheetView showGridLines="0" topLeftCell="A44" zoomScale="55" zoomScaleNormal="55" workbookViewId="0">
      <selection activeCell="B7" sqref="B7:N7"/>
    </sheetView>
  </sheetViews>
  <sheetFormatPr defaultColWidth="8.625" defaultRowHeight="15.6"/>
  <cols>
    <col min="1" max="1" width="8.625" style="2"/>
    <col min="2" max="2" width="8.625" style="2" customWidth="1"/>
    <col min="3" max="4" width="8.625" style="2"/>
    <col min="5" max="5" width="8.625" style="2" customWidth="1"/>
    <col min="6" max="8" width="8.625" style="2"/>
    <col min="9" max="9" width="9.625" style="2" customWidth="1"/>
    <col min="10" max="10" width="10.625" style="2" customWidth="1"/>
    <col min="11" max="16384" width="8.625" style="2"/>
  </cols>
  <sheetData>
    <row r="1" spans="2:19">
      <c r="B1" s="3"/>
      <c r="C1" s="3"/>
      <c r="D1" s="3"/>
      <c r="E1" s="3"/>
      <c r="F1" s="3"/>
      <c r="G1" s="3"/>
      <c r="H1" s="3"/>
      <c r="I1" s="3"/>
      <c r="J1" s="3"/>
      <c r="K1" s="3"/>
      <c r="L1" s="3"/>
      <c r="M1" s="3"/>
      <c r="N1" s="3"/>
      <c r="O1" s="3"/>
      <c r="P1" s="3"/>
      <c r="Q1" s="3"/>
    </row>
    <row r="2" spans="2:19" ht="24.95" customHeight="1">
      <c r="B2" s="3"/>
      <c r="C2" s="3"/>
      <c r="D2" s="3"/>
      <c r="E2" s="3"/>
      <c r="F2" s="3"/>
      <c r="G2" s="3"/>
      <c r="H2" s="3"/>
      <c r="I2" s="3"/>
      <c r="J2" s="3"/>
      <c r="K2" s="3"/>
      <c r="L2" s="3"/>
      <c r="M2" s="3"/>
      <c r="N2" s="3"/>
      <c r="O2" s="3"/>
      <c r="P2" s="3"/>
      <c r="Q2" s="3"/>
    </row>
    <row r="3" spans="2:19" ht="24.95" customHeight="1">
      <c r="B3" s="3"/>
      <c r="C3" s="3"/>
      <c r="D3" s="3"/>
      <c r="E3" s="13"/>
      <c r="F3" s="13"/>
      <c r="G3" s="13"/>
      <c r="H3" s="13"/>
      <c r="I3" s="13"/>
      <c r="J3" s="13"/>
      <c r="K3" s="13"/>
      <c r="L3" s="13"/>
      <c r="M3" s="13"/>
      <c r="N3" s="3"/>
      <c r="O3" s="3"/>
      <c r="P3" s="3"/>
      <c r="Q3" s="3"/>
    </row>
    <row r="4" spans="2:19" ht="87" customHeight="1">
      <c r="B4" s="3"/>
      <c r="C4" s="3"/>
      <c r="D4" s="3"/>
      <c r="E4" s="3"/>
      <c r="F4" s="3"/>
      <c r="G4" s="3"/>
      <c r="H4" s="3"/>
      <c r="I4" s="3"/>
      <c r="J4" s="3"/>
      <c r="K4" s="3"/>
      <c r="L4" s="3"/>
      <c r="M4" s="3"/>
      <c r="N4" s="3"/>
      <c r="O4" s="3"/>
      <c r="P4" s="3"/>
      <c r="Q4" s="3"/>
    </row>
    <row r="5" spans="2:19" s="11" customFormat="1" ht="24.95" customHeight="1">
      <c r="B5" s="14" t="s">
        <v>0</v>
      </c>
      <c r="C5" s="14"/>
      <c r="D5" s="14"/>
      <c r="E5" s="14"/>
      <c r="F5" s="14"/>
      <c r="G5" s="14"/>
      <c r="H5" s="14"/>
      <c r="I5" s="14"/>
      <c r="J5" s="14"/>
      <c r="K5" s="14"/>
      <c r="L5" s="15"/>
      <c r="M5" s="15"/>
      <c r="N5" s="15"/>
      <c r="O5" s="15"/>
      <c r="P5" s="15"/>
      <c r="Q5" s="15"/>
    </row>
    <row r="6" spans="2:19" s="11" customFormat="1" ht="24.95" customHeight="1">
      <c r="B6" s="12"/>
      <c r="C6" s="15"/>
      <c r="D6" s="15"/>
      <c r="E6" s="15"/>
      <c r="F6" s="15"/>
      <c r="G6" s="15"/>
      <c r="H6" s="15"/>
      <c r="I6" s="15"/>
      <c r="J6" s="15"/>
      <c r="K6" s="15"/>
      <c r="L6" s="15"/>
      <c r="M6" s="15"/>
      <c r="N6" s="15"/>
      <c r="O6" s="15"/>
      <c r="P6" s="15"/>
      <c r="Q6" s="15"/>
    </row>
    <row r="7" spans="2:19" s="9" customFormat="1" ht="24.95" customHeight="1">
      <c r="B7" s="332" t="s">
        <v>1</v>
      </c>
      <c r="C7" s="333"/>
      <c r="D7" s="333"/>
      <c r="E7" s="333"/>
      <c r="F7" s="333"/>
      <c r="G7" s="333"/>
      <c r="H7" s="333"/>
      <c r="I7" s="333"/>
      <c r="J7" s="333"/>
      <c r="K7" s="333"/>
      <c r="L7" s="333"/>
      <c r="M7" s="333"/>
      <c r="N7" s="333"/>
      <c r="O7" s="10"/>
      <c r="P7" s="10"/>
      <c r="Q7" s="10"/>
    </row>
    <row r="8" spans="2:19" ht="24.95" customHeight="1">
      <c r="B8" s="8"/>
      <c r="C8" s="4"/>
      <c r="D8" s="4"/>
      <c r="E8" s="4"/>
      <c r="F8" s="4"/>
      <c r="G8" s="4"/>
      <c r="H8" s="4"/>
      <c r="I8" s="4"/>
      <c r="J8" s="4"/>
      <c r="K8" s="4"/>
      <c r="L8" s="3"/>
      <c r="M8" s="3"/>
      <c r="N8" s="3"/>
      <c r="O8" s="3"/>
      <c r="P8" s="3"/>
      <c r="Q8" s="3"/>
    </row>
    <row r="9" spans="2:19" s="7" customFormat="1" ht="24.95" customHeight="1">
      <c r="B9" s="334" t="s">
        <v>2</v>
      </c>
      <c r="C9" s="334"/>
      <c r="D9" s="334"/>
      <c r="E9" s="334"/>
      <c r="F9" s="334"/>
      <c r="G9" s="334"/>
      <c r="H9" s="334"/>
      <c r="I9" s="334"/>
      <c r="J9" s="334"/>
    </row>
    <row r="10" spans="2:19" ht="24.95" customHeight="1">
      <c r="B10" s="4"/>
      <c r="C10" s="4"/>
      <c r="D10" s="4"/>
      <c r="E10" s="4"/>
      <c r="F10" s="4"/>
      <c r="G10" s="4"/>
      <c r="H10" s="4"/>
      <c r="I10" s="4"/>
      <c r="J10" s="4"/>
    </row>
    <row r="11" spans="2:19" ht="24.95" customHeight="1">
      <c r="B11" s="335"/>
      <c r="C11" s="335"/>
      <c r="D11" s="335"/>
      <c r="E11" s="335"/>
      <c r="F11" s="335"/>
      <c r="G11" s="335"/>
      <c r="H11" s="335"/>
      <c r="I11" s="335"/>
      <c r="J11" s="6"/>
    </row>
    <row r="12" spans="2:19" ht="24.6" customHeight="1">
      <c r="B12" s="335"/>
      <c r="C12" s="335"/>
      <c r="D12" s="335"/>
      <c r="E12" s="335"/>
      <c r="F12" s="335"/>
      <c r="G12" s="335"/>
      <c r="H12" s="335"/>
      <c r="I12" s="148"/>
      <c r="J12" s="5"/>
    </row>
    <row r="13" spans="2:19" ht="24" customHeight="1">
      <c r="B13" s="331" t="s">
        <v>3</v>
      </c>
      <c r="C13" s="331"/>
      <c r="D13" s="331"/>
      <c r="E13" s="331"/>
      <c r="F13" s="331"/>
      <c r="G13" s="331"/>
      <c r="H13" s="331"/>
      <c r="I13" s="331"/>
      <c r="J13" s="331"/>
      <c r="K13" s="331"/>
      <c r="L13" s="331"/>
      <c r="M13" s="331"/>
      <c r="N13" s="331"/>
      <c r="O13" s="331"/>
      <c r="P13" s="331"/>
      <c r="Q13" s="331"/>
      <c r="R13" s="331"/>
      <c r="S13" s="331"/>
    </row>
    <row r="14" spans="2:19" ht="24.95" customHeight="1">
      <c r="B14" s="331"/>
      <c r="C14" s="331"/>
      <c r="D14" s="331"/>
      <c r="E14" s="331"/>
      <c r="F14" s="331"/>
      <c r="G14" s="331"/>
      <c r="H14" s="331"/>
      <c r="I14" s="331"/>
      <c r="J14" s="331"/>
      <c r="K14" s="331"/>
      <c r="L14" s="331"/>
      <c r="M14" s="331"/>
      <c r="N14" s="331"/>
      <c r="O14" s="331"/>
      <c r="P14" s="331"/>
      <c r="Q14" s="331"/>
      <c r="R14" s="331"/>
      <c r="S14" s="331"/>
    </row>
    <row r="15" spans="2:19" ht="15.6" customHeight="1">
      <c r="B15" s="331"/>
      <c r="C15" s="331"/>
      <c r="D15" s="331"/>
      <c r="E15" s="331"/>
      <c r="F15" s="331"/>
      <c r="G15" s="331"/>
      <c r="H15" s="331"/>
      <c r="I15" s="331"/>
      <c r="J15" s="331"/>
      <c r="K15" s="331"/>
      <c r="L15" s="331"/>
      <c r="M15" s="331"/>
      <c r="N15" s="331"/>
      <c r="O15" s="331"/>
      <c r="P15" s="331"/>
      <c r="Q15" s="331"/>
      <c r="R15" s="331"/>
      <c r="S15" s="331"/>
    </row>
    <row r="16" spans="2:19" ht="15.6" customHeight="1">
      <c r="B16" s="331"/>
      <c r="C16" s="331"/>
      <c r="D16" s="331"/>
      <c r="E16" s="331"/>
      <c r="F16" s="331"/>
      <c r="G16" s="331"/>
      <c r="H16" s="331"/>
      <c r="I16" s="331"/>
      <c r="J16" s="331"/>
      <c r="K16" s="331"/>
      <c r="L16" s="331"/>
      <c r="M16" s="331"/>
      <c r="N16" s="331"/>
      <c r="O16" s="331"/>
      <c r="P16" s="331"/>
      <c r="Q16" s="331"/>
      <c r="R16" s="331"/>
      <c r="S16" s="331"/>
    </row>
    <row r="17" spans="2:19" ht="27.75" customHeight="1">
      <c r="B17" s="331"/>
      <c r="C17" s="331"/>
      <c r="D17" s="331"/>
      <c r="E17" s="331"/>
      <c r="F17" s="331"/>
      <c r="G17" s="331"/>
      <c r="H17" s="331"/>
      <c r="I17" s="331"/>
      <c r="J17" s="331"/>
      <c r="K17" s="331"/>
      <c r="L17" s="331"/>
      <c r="M17" s="331"/>
      <c r="N17" s="331"/>
      <c r="O17" s="331"/>
      <c r="P17" s="331"/>
      <c r="Q17" s="331"/>
      <c r="R17" s="331"/>
      <c r="S17" s="331"/>
    </row>
    <row r="18" spans="2:19" ht="36.75" customHeight="1">
      <c r="B18" s="331"/>
      <c r="C18" s="331"/>
      <c r="D18" s="331"/>
      <c r="E18" s="331"/>
      <c r="F18" s="331"/>
      <c r="G18" s="331"/>
      <c r="H18" s="331"/>
      <c r="I18" s="331"/>
      <c r="J18" s="331"/>
      <c r="K18" s="331"/>
      <c r="L18" s="331"/>
      <c r="M18" s="331"/>
      <c r="N18" s="331"/>
      <c r="O18" s="331"/>
      <c r="P18" s="331"/>
      <c r="Q18" s="331"/>
      <c r="R18" s="331"/>
      <c r="S18" s="331"/>
    </row>
    <row r="19" spans="2:19" ht="15.6" customHeight="1">
      <c r="B19" s="331"/>
      <c r="C19" s="331"/>
      <c r="D19" s="331"/>
      <c r="E19" s="331"/>
      <c r="F19" s="331"/>
      <c r="G19" s="331"/>
      <c r="H19" s="331"/>
      <c r="I19" s="331"/>
      <c r="J19" s="331"/>
      <c r="K19" s="331"/>
      <c r="L19" s="331"/>
      <c r="M19" s="331"/>
      <c r="N19" s="331"/>
      <c r="O19" s="331"/>
      <c r="P19" s="331"/>
      <c r="Q19" s="331"/>
      <c r="R19" s="331"/>
      <c r="S19" s="331"/>
    </row>
    <row r="20" spans="2:19" ht="15.6" customHeight="1">
      <c r="B20" s="331"/>
      <c r="C20" s="331"/>
      <c r="D20" s="331"/>
      <c r="E20" s="331"/>
      <c r="F20" s="331"/>
      <c r="G20" s="331"/>
      <c r="H20" s="331"/>
      <c r="I20" s="331"/>
      <c r="J20" s="331"/>
      <c r="K20" s="331"/>
      <c r="L20" s="331"/>
      <c r="M20" s="331"/>
      <c r="N20" s="331"/>
      <c r="O20" s="331"/>
      <c r="P20" s="331"/>
      <c r="Q20" s="331"/>
      <c r="R20" s="331"/>
      <c r="S20" s="331"/>
    </row>
    <row r="21" spans="2:19" ht="15.6" customHeight="1">
      <c r="B21" s="331"/>
      <c r="C21" s="331"/>
      <c r="D21" s="331"/>
      <c r="E21" s="331"/>
      <c r="F21" s="331"/>
      <c r="G21" s="331"/>
      <c r="H21" s="331"/>
      <c r="I21" s="331"/>
      <c r="J21" s="331"/>
      <c r="K21" s="331"/>
      <c r="L21" s="331"/>
      <c r="M21" s="331"/>
      <c r="N21" s="331"/>
      <c r="O21" s="331"/>
      <c r="P21" s="331"/>
      <c r="Q21" s="331"/>
      <c r="R21" s="331"/>
      <c r="S21" s="331"/>
    </row>
    <row r="22" spans="2:19" ht="15.6" customHeight="1">
      <c r="B22" s="331"/>
      <c r="C22" s="331"/>
      <c r="D22" s="331"/>
      <c r="E22" s="331"/>
      <c r="F22" s="331"/>
      <c r="G22" s="331"/>
      <c r="H22" s="331"/>
      <c r="I22" s="331"/>
      <c r="J22" s="331"/>
      <c r="K22" s="331"/>
      <c r="L22" s="331"/>
      <c r="M22" s="331"/>
      <c r="N22" s="331"/>
      <c r="O22" s="331"/>
      <c r="P22" s="331"/>
      <c r="Q22" s="331"/>
      <c r="R22" s="331"/>
      <c r="S22" s="331"/>
    </row>
    <row r="33" spans="2:10">
      <c r="B33" s="330" t="s">
        <v>4</v>
      </c>
      <c r="C33" s="330"/>
      <c r="D33" s="330"/>
      <c r="E33" s="330"/>
      <c r="F33" s="330"/>
      <c r="G33" s="330"/>
      <c r="H33" s="330"/>
      <c r="I33" s="330"/>
      <c r="J33" s="330"/>
    </row>
    <row r="34" spans="2:10">
      <c r="B34" s="330"/>
      <c r="C34" s="330"/>
      <c r="D34" s="330"/>
      <c r="E34" s="330"/>
      <c r="F34" s="330"/>
      <c r="G34" s="330"/>
      <c r="H34" s="330"/>
      <c r="I34" s="330"/>
      <c r="J34" s="330"/>
    </row>
    <row r="35" spans="2:10">
      <c r="B35" s="330"/>
      <c r="C35" s="330"/>
      <c r="D35" s="330"/>
      <c r="E35" s="330"/>
      <c r="F35" s="330"/>
      <c r="G35" s="330"/>
      <c r="H35" s="330"/>
      <c r="I35" s="330"/>
      <c r="J35" s="330"/>
    </row>
    <row r="36" spans="2:10">
      <c r="B36" s="330"/>
      <c r="C36" s="330"/>
      <c r="D36" s="330"/>
      <c r="E36" s="330"/>
      <c r="F36" s="330"/>
      <c r="G36" s="330"/>
      <c r="H36" s="330"/>
      <c r="I36" s="330"/>
      <c r="J36" s="330"/>
    </row>
    <row r="37" spans="2:10">
      <c r="B37" s="330"/>
      <c r="C37" s="330"/>
      <c r="D37" s="330"/>
      <c r="E37" s="330"/>
      <c r="F37" s="330"/>
      <c r="G37" s="330"/>
      <c r="H37" s="330"/>
      <c r="I37" s="330"/>
      <c r="J37" s="330"/>
    </row>
    <row r="38" spans="2:10">
      <c r="B38" s="330"/>
      <c r="C38" s="330"/>
      <c r="D38" s="330"/>
      <c r="E38" s="330"/>
      <c r="F38" s="330"/>
      <c r="G38" s="330"/>
      <c r="H38" s="330"/>
      <c r="I38" s="330"/>
      <c r="J38" s="330"/>
    </row>
    <row r="39" spans="2:10">
      <c r="B39" s="330"/>
      <c r="C39" s="330"/>
      <c r="D39" s="330"/>
      <c r="E39" s="330"/>
      <c r="F39" s="330"/>
      <c r="G39" s="330"/>
      <c r="H39" s="330"/>
      <c r="I39" s="330"/>
      <c r="J39" s="330"/>
    </row>
    <row r="40" spans="2:10">
      <c r="B40" s="330"/>
      <c r="C40" s="330"/>
      <c r="D40" s="330"/>
      <c r="E40" s="330"/>
      <c r="F40" s="330"/>
      <c r="G40" s="330"/>
      <c r="H40" s="330"/>
      <c r="I40" s="330"/>
      <c r="J40" s="330"/>
    </row>
    <row r="41" spans="2:10">
      <c r="B41" s="330"/>
      <c r="C41" s="330"/>
      <c r="D41" s="330"/>
      <c r="E41" s="330"/>
      <c r="F41" s="330"/>
      <c r="G41" s="330"/>
      <c r="H41" s="330"/>
      <c r="I41" s="330"/>
      <c r="J41" s="330"/>
    </row>
    <row r="42" spans="2:10">
      <c r="B42" s="330"/>
      <c r="C42" s="330"/>
      <c r="D42" s="330"/>
      <c r="E42" s="330"/>
      <c r="F42" s="330"/>
      <c r="G42" s="330"/>
      <c r="H42" s="330"/>
      <c r="I42" s="330"/>
      <c r="J42" s="330"/>
    </row>
  </sheetData>
  <mergeCells count="6">
    <mergeCell ref="B33:J42"/>
    <mergeCell ref="B13:S22"/>
    <mergeCell ref="B7:N7"/>
    <mergeCell ref="B9:J9"/>
    <mergeCell ref="B11:I11"/>
    <mergeCell ref="B12:H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EC9C-AFC5-462B-AE95-1A8C749B32EE}">
  <dimension ref="A1:B8"/>
  <sheetViews>
    <sheetView workbookViewId="0">
      <selection activeCell="G9" sqref="G9"/>
    </sheetView>
  </sheetViews>
  <sheetFormatPr defaultRowHeight="15.6"/>
  <cols>
    <col min="2" max="2" width="13.625" bestFit="1" customWidth="1"/>
  </cols>
  <sheetData>
    <row r="1" spans="1:2">
      <c r="A1" t="s">
        <v>5</v>
      </c>
      <c r="B1" t="s">
        <v>6</v>
      </c>
    </row>
    <row r="2" spans="1:2">
      <c r="A2" t="s">
        <v>7</v>
      </c>
      <c r="B2" t="s">
        <v>8</v>
      </c>
    </row>
    <row r="3" spans="1:2">
      <c r="B3" t="s">
        <v>9</v>
      </c>
    </row>
    <row r="4" spans="1:2">
      <c r="A4" t="s">
        <v>10</v>
      </c>
      <c r="B4" t="s">
        <v>11</v>
      </c>
    </row>
    <row r="5" spans="1:2">
      <c r="B5" t="s">
        <v>9</v>
      </c>
    </row>
    <row r="6" spans="1:2">
      <c r="A6" t="s">
        <v>12</v>
      </c>
      <c r="B6" t="s">
        <v>13</v>
      </c>
    </row>
    <row r="7" spans="1:2">
      <c r="B7" t="s">
        <v>14</v>
      </c>
    </row>
    <row r="8" spans="1:2">
      <c r="B8" t="s">
        <v>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81120-E1B1-41E3-9442-146B5190F642}">
  <dimension ref="A1:BJ111"/>
  <sheetViews>
    <sheetView showGridLines="0" zoomScale="63" zoomScaleNormal="55" zoomScalePageLayoutView="150" workbookViewId="0">
      <selection activeCell="M12" sqref="M12"/>
    </sheetView>
  </sheetViews>
  <sheetFormatPr defaultColWidth="11" defaultRowHeight="15.6"/>
  <cols>
    <col min="1" max="2" width="11" style="344"/>
    <col min="3" max="3" width="6.375" style="344" customWidth="1"/>
    <col min="4" max="4" width="4.5" style="161" customWidth="1"/>
    <col min="5" max="5" width="19.125" customWidth="1"/>
    <col min="6" max="6" width="37.875" customWidth="1"/>
    <col min="7" max="7" width="12" customWidth="1"/>
    <col min="8" max="8" width="25.625" customWidth="1"/>
    <col min="9" max="9" width="18.25" bestFit="1" customWidth="1"/>
    <col min="10" max="10" width="15.625" customWidth="1"/>
    <col min="11" max="11" width="18.875" bestFit="1" customWidth="1"/>
    <col min="12" max="12" width="15.625" style="161" customWidth="1"/>
    <col min="13" max="13" width="11" style="161"/>
    <col min="14" max="14" width="14.625" style="161" customWidth="1"/>
    <col min="15" max="15" width="20.625" style="161" customWidth="1"/>
    <col min="16" max="17" width="14.625" style="161" customWidth="1"/>
    <col min="18" max="18" width="20.625" style="161" customWidth="1"/>
    <col min="19" max="19" width="14.625" style="161" customWidth="1"/>
    <col min="20" max="62" width="11" style="161"/>
  </cols>
  <sheetData>
    <row r="1" spans="1:62" s="161" customFormat="1" ht="65.45" customHeight="1" thickBot="1">
      <c r="A1" s="342"/>
      <c r="B1" s="342"/>
      <c r="C1" s="342"/>
      <c r="D1" s="158"/>
      <c r="E1" s="159"/>
      <c r="F1" s="159"/>
      <c r="G1" s="159"/>
      <c r="H1" s="159"/>
      <c r="I1" s="159"/>
      <c r="J1" s="159"/>
      <c r="K1" s="159"/>
      <c r="L1" s="160"/>
    </row>
    <row r="2" spans="1:62" s="1" customFormat="1" ht="21">
      <c r="A2" s="343"/>
      <c r="B2" s="343"/>
      <c r="C2" s="343"/>
      <c r="D2" s="162"/>
      <c r="E2" s="336" t="s">
        <v>15</v>
      </c>
      <c r="F2" s="337"/>
      <c r="G2" s="337"/>
      <c r="H2" s="337"/>
      <c r="I2" s="337"/>
      <c r="J2" s="337"/>
      <c r="K2" s="338"/>
      <c r="L2" s="164"/>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row>
    <row r="3" spans="1:62" s="1" customFormat="1" ht="21">
      <c r="A3" s="343"/>
      <c r="B3" s="343"/>
      <c r="C3" s="343"/>
      <c r="D3" s="162"/>
      <c r="E3" s="339" t="s">
        <v>16</v>
      </c>
      <c r="F3" s="340"/>
      <c r="G3" s="340"/>
      <c r="H3" s="340"/>
      <c r="I3" s="340"/>
      <c r="J3" s="340"/>
      <c r="K3" s="341"/>
      <c r="L3" s="164"/>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row>
    <row r="4" spans="1:62" ht="20.100000000000001" customHeight="1" thickBot="1">
      <c r="A4" s="343"/>
      <c r="B4" s="343"/>
      <c r="C4" s="343"/>
      <c r="D4" s="162"/>
      <c r="E4" s="181"/>
      <c r="F4" s="182"/>
      <c r="G4" s="182"/>
      <c r="H4" s="182"/>
      <c r="I4" s="182"/>
      <c r="J4" s="182"/>
      <c r="K4" s="183" t="s">
        <v>17</v>
      </c>
      <c r="L4" s="164"/>
    </row>
    <row r="5" spans="1:62" ht="20.100000000000001" customHeight="1" thickBot="1">
      <c r="A5" s="343"/>
      <c r="B5" s="343"/>
      <c r="C5" s="343"/>
      <c r="E5" s="175" t="s">
        <v>18</v>
      </c>
      <c r="F5" s="175" t="s">
        <v>19</v>
      </c>
      <c r="G5" s="176" t="s">
        <v>20</v>
      </c>
      <c r="H5" s="177" t="s">
        <v>21</v>
      </c>
      <c r="I5" s="178" t="s">
        <v>22</v>
      </c>
      <c r="J5" s="179" t="s">
        <v>23</v>
      </c>
      <c r="K5" s="180" t="s">
        <v>24</v>
      </c>
      <c r="L5" s="166"/>
    </row>
    <row r="6" spans="1:62" ht="20.100000000000001" customHeight="1">
      <c r="A6" s="343"/>
      <c r="B6" s="343"/>
      <c r="C6" s="343"/>
      <c r="D6" s="163"/>
      <c r="E6" s="149">
        <v>44288</v>
      </c>
      <c r="F6" s="150" t="s">
        <v>25</v>
      </c>
      <c r="G6" s="151"/>
      <c r="H6" s="150" t="s">
        <v>26</v>
      </c>
      <c r="I6" s="152">
        <v>1470</v>
      </c>
      <c r="J6" s="152">
        <v>147</v>
      </c>
      <c r="K6" s="184">
        <f>Table14[[#This Row],[Sales]]+Table14[[#This Row],[GST payable]]</f>
        <v>1617</v>
      </c>
      <c r="L6" s="166"/>
    </row>
    <row r="7" spans="1:62" ht="20.100000000000001" customHeight="1">
      <c r="A7" s="343"/>
      <c r="B7" s="343"/>
      <c r="C7" s="343"/>
      <c r="E7" s="149">
        <v>44292</v>
      </c>
      <c r="F7" s="150" t="s">
        <v>27</v>
      </c>
      <c r="G7" s="153"/>
      <c r="H7" s="150" t="s">
        <v>28</v>
      </c>
      <c r="I7" s="152">
        <v>1560</v>
      </c>
      <c r="J7" s="152">
        <v>156</v>
      </c>
      <c r="K7" s="184">
        <f>Table14[[#This Row],[Sales]]+Table14[[#This Row],[GST payable]]</f>
        <v>1716</v>
      </c>
      <c r="L7" s="166"/>
      <c r="T7" s="167"/>
    </row>
    <row r="8" spans="1:62" ht="20.100000000000001" customHeight="1">
      <c r="A8" s="343"/>
      <c r="B8" s="343"/>
      <c r="C8" s="343"/>
      <c r="E8" s="149">
        <v>44293</v>
      </c>
      <c r="F8" s="150" t="s">
        <v>29</v>
      </c>
      <c r="G8" s="150"/>
      <c r="H8" s="150" t="s">
        <v>30</v>
      </c>
      <c r="I8" s="152">
        <v>1778.75</v>
      </c>
      <c r="J8" s="152">
        <v>177.87</v>
      </c>
      <c r="K8" s="184">
        <f>Table14[[#This Row],[Sales]]+Table14[[#This Row],[GST payable]]</f>
        <v>1956.62</v>
      </c>
      <c r="L8" s="166"/>
      <c r="T8" s="167"/>
    </row>
    <row r="9" spans="1:62" ht="20.100000000000001" customHeight="1">
      <c r="A9" s="343"/>
      <c r="B9" s="343"/>
      <c r="C9" s="343"/>
      <c r="E9" s="149"/>
      <c r="F9" s="150"/>
      <c r="G9" s="150"/>
      <c r="H9" s="154"/>
      <c r="I9" s="152"/>
      <c r="J9" s="152"/>
      <c r="K9" s="185"/>
      <c r="L9" s="166"/>
    </row>
    <row r="10" spans="1:62" ht="20.100000000000001" customHeight="1">
      <c r="A10" s="343"/>
      <c r="B10" s="343"/>
      <c r="C10" s="343"/>
      <c r="E10" s="149"/>
      <c r="F10" s="150"/>
      <c r="G10" s="150"/>
      <c r="H10" s="154"/>
      <c r="I10" s="152"/>
      <c r="J10" s="152"/>
      <c r="K10" s="185"/>
      <c r="L10" s="166"/>
    </row>
    <row r="11" spans="1:62" ht="20.100000000000001" customHeight="1">
      <c r="A11" s="343"/>
      <c r="B11" s="343"/>
      <c r="C11" s="343"/>
      <c r="E11" s="149"/>
      <c r="F11" s="150"/>
      <c r="G11" s="150"/>
      <c r="H11" s="154"/>
      <c r="I11" s="152"/>
      <c r="J11" s="152"/>
      <c r="K11" s="185"/>
      <c r="L11" s="166"/>
    </row>
    <row r="12" spans="1:62" ht="21">
      <c r="A12" s="343"/>
      <c r="B12" s="343"/>
      <c r="C12" s="343"/>
      <c r="E12" s="149"/>
      <c r="F12" s="150"/>
      <c r="G12" s="150"/>
      <c r="H12" s="154"/>
      <c r="I12" s="152"/>
      <c r="J12" s="152"/>
      <c r="K12" s="185"/>
      <c r="L12" s="168"/>
    </row>
    <row r="13" spans="1:62" ht="21">
      <c r="A13" s="343"/>
      <c r="B13" s="343"/>
      <c r="C13" s="343"/>
      <c r="E13" s="149"/>
      <c r="F13" s="150"/>
      <c r="G13" s="150"/>
      <c r="H13" s="154"/>
      <c r="I13" s="152"/>
      <c r="J13" s="152"/>
      <c r="K13" s="185"/>
    </row>
    <row r="14" spans="1:62" ht="21">
      <c r="A14" s="343"/>
      <c r="B14" s="343"/>
      <c r="C14" s="343"/>
      <c r="E14" s="149"/>
      <c r="F14" s="150"/>
      <c r="G14" s="150"/>
      <c r="H14" s="154"/>
      <c r="I14" s="152"/>
      <c r="J14" s="152"/>
      <c r="K14" s="185"/>
    </row>
    <row r="15" spans="1:62" ht="21.6" thickBot="1">
      <c r="A15" s="343"/>
      <c r="B15" s="343"/>
      <c r="C15" s="343"/>
      <c r="E15" s="186"/>
      <c r="F15" s="155"/>
      <c r="G15" s="155"/>
      <c r="H15" s="156"/>
      <c r="I15" s="157"/>
      <c r="J15" s="157"/>
      <c r="K15" s="187"/>
    </row>
    <row r="16" spans="1:62" ht="21.6" thickBot="1">
      <c r="A16" s="343"/>
      <c r="B16" s="343"/>
      <c r="C16" s="343"/>
      <c r="E16" s="188" t="s">
        <v>31</v>
      </c>
      <c r="F16" s="189"/>
      <c r="G16" s="189"/>
      <c r="H16" s="190"/>
      <c r="I16" s="191">
        <f>SUBTOTAL(109,I6:I15)</f>
        <v>4808.75</v>
      </c>
      <c r="J16" s="191">
        <f>SUBTOTAL(109,J6:J15)</f>
        <v>480.87</v>
      </c>
      <c r="K16" s="192">
        <f>SUM(K6:K15)</f>
        <v>5289.62</v>
      </c>
    </row>
    <row r="17" spans="1:19" s="161" customFormat="1">
      <c r="A17" s="343"/>
      <c r="B17" s="343"/>
      <c r="C17" s="343"/>
      <c r="E17" s="159"/>
      <c r="F17" s="159"/>
      <c r="G17" s="159"/>
      <c r="H17" s="159"/>
      <c r="I17" s="159"/>
      <c r="J17" s="159"/>
      <c r="K17" s="159"/>
    </row>
    <row r="18" spans="1:19" s="161" customFormat="1">
      <c r="A18" s="343"/>
      <c r="B18" s="343"/>
      <c r="C18" s="343"/>
      <c r="E18" s="159"/>
      <c r="F18" s="159"/>
      <c r="G18" s="159"/>
      <c r="H18" s="159"/>
      <c r="I18" s="159"/>
      <c r="J18" s="159"/>
      <c r="K18" s="159"/>
    </row>
    <row r="19" spans="1:19" s="161" customFormat="1">
      <c r="A19" s="343"/>
      <c r="B19" s="343"/>
      <c r="C19" s="343"/>
      <c r="F19" s="171"/>
    </row>
    <row r="20" spans="1:19" s="161" customFormat="1">
      <c r="A20" s="343"/>
      <c r="B20" s="343"/>
      <c r="C20" s="343"/>
      <c r="F20" s="171"/>
    </row>
    <row r="21" spans="1:19" s="161" customFormat="1">
      <c r="A21" s="343"/>
      <c r="B21" s="343"/>
      <c r="C21" s="343"/>
      <c r="F21" s="171"/>
    </row>
    <row r="22" spans="1:19" s="161" customFormat="1">
      <c r="A22" s="343"/>
      <c r="B22" s="343"/>
      <c r="C22" s="343"/>
      <c r="F22" s="172"/>
    </row>
    <row r="23" spans="1:19" s="161" customFormat="1">
      <c r="A23" s="343"/>
      <c r="B23" s="343"/>
      <c r="C23" s="343"/>
      <c r="J23" s="173"/>
    </row>
    <row r="24" spans="1:19" s="161" customFormat="1">
      <c r="A24" s="343"/>
      <c r="B24" s="343"/>
      <c r="C24" s="343"/>
      <c r="E24" s="174"/>
      <c r="F24" s="172"/>
    </row>
    <row r="25" spans="1:19" s="161" customFormat="1">
      <c r="A25" s="343"/>
      <c r="B25" s="343"/>
      <c r="C25" s="343"/>
      <c r="E25" s="174"/>
    </row>
    <row r="26" spans="1:19" s="161" customFormat="1">
      <c r="A26" s="343"/>
      <c r="B26" s="343"/>
      <c r="C26" s="343"/>
      <c r="E26" s="174"/>
    </row>
    <row r="27" spans="1:19" s="161" customFormat="1">
      <c r="A27" s="343"/>
      <c r="B27" s="343"/>
      <c r="C27" s="343"/>
    </row>
    <row r="28" spans="1:19" s="161" customFormat="1">
      <c r="A28" s="343"/>
      <c r="B28" s="343"/>
      <c r="C28" s="343"/>
    </row>
    <row r="29" spans="1:19" s="161" customFormat="1">
      <c r="A29" s="344"/>
      <c r="B29" s="344"/>
      <c r="C29" s="344"/>
    </row>
    <row r="30" spans="1:19" s="161" customFormat="1" ht="21">
      <c r="A30" s="344"/>
      <c r="B30" s="344"/>
      <c r="C30" s="344"/>
      <c r="N30" s="169"/>
      <c r="O30" s="169"/>
      <c r="P30" s="169"/>
      <c r="Q30" s="169"/>
      <c r="R30" s="169"/>
      <c r="S30" s="170"/>
    </row>
    <row r="31" spans="1:19" s="161" customFormat="1" ht="21">
      <c r="A31" s="344"/>
      <c r="B31" s="344"/>
      <c r="C31" s="344"/>
      <c r="N31" s="169"/>
      <c r="O31" s="169"/>
      <c r="P31" s="169"/>
      <c r="Q31" s="169"/>
      <c r="R31" s="169"/>
      <c r="S31" s="169"/>
    </row>
    <row r="32" spans="1:19" s="161" customFormat="1" ht="21">
      <c r="A32" s="344"/>
      <c r="B32" s="344"/>
      <c r="C32" s="344"/>
      <c r="N32" s="169"/>
      <c r="O32" s="169"/>
      <c r="P32" s="169"/>
      <c r="Q32" s="169"/>
      <c r="R32" s="169"/>
      <c r="S32" s="169"/>
    </row>
    <row r="33" spans="1:19" s="161" customFormat="1" ht="21">
      <c r="A33" s="344"/>
      <c r="B33" s="344"/>
      <c r="C33" s="344"/>
      <c r="N33" s="169"/>
      <c r="O33" s="169"/>
      <c r="P33" s="169"/>
      <c r="Q33" s="169"/>
      <c r="R33" s="169"/>
      <c r="S33" s="169"/>
    </row>
    <row r="34" spans="1:19" s="161" customFormat="1">
      <c r="A34" s="344"/>
      <c r="B34" s="344"/>
      <c r="C34" s="344"/>
    </row>
    <row r="35" spans="1:19" s="161" customFormat="1">
      <c r="A35" s="344"/>
      <c r="B35" s="344"/>
      <c r="C35" s="344"/>
    </row>
    <row r="36" spans="1:19" s="161" customFormat="1">
      <c r="A36" s="344"/>
      <c r="B36" s="344"/>
      <c r="C36" s="344"/>
    </row>
    <row r="37" spans="1:19" s="161" customFormat="1">
      <c r="A37" s="344"/>
      <c r="B37" s="344"/>
      <c r="C37" s="344"/>
    </row>
    <row r="38" spans="1:19" s="161" customFormat="1">
      <c r="A38" s="344"/>
      <c r="B38" s="344"/>
      <c r="C38" s="344"/>
    </row>
    <row r="39" spans="1:19" s="161" customFormat="1">
      <c r="A39" s="344"/>
      <c r="B39" s="344"/>
      <c r="C39" s="344"/>
    </row>
    <row r="40" spans="1:19" s="161" customFormat="1">
      <c r="A40" s="344"/>
      <c r="B40" s="344"/>
      <c r="C40" s="344"/>
    </row>
    <row r="41" spans="1:19" s="161" customFormat="1">
      <c r="A41" s="344"/>
      <c r="B41" s="344"/>
      <c r="C41" s="344"/>
    </row>
    <row r="42" spans="1:19" s="161" customFormat="1">
      <c r="A42" s="344"/>
      <c r="B42" s="344"/>
      <c r="C42" s="344"/>
    </row>
    <row r="43" spans="1:19" s="161" customFormat="1">
      <c r="A43" s="344"/>
      <c r="B43" s="344"/>
      <c r="C43" s="344"/>
    </row>
    <row r="44" spans="1:19" s="161" customFormat="1">
      <c r="A44" s="344"/>
      <c r="B44" s="344"/>
      <c r="C44" s="344"/>
    </row>
    <row r="45" spans="1:19" s="161" customFormat="1">
      <c r="A45" s="344"/>
      <c r="B45" s="344"/>
      <c r="C45" s="344"/>
    </row>
    <row r="46" spans="1:19" s="161" customFormat="1">
      <c r="A46" s="344"/>
      <c r="B46" s="344"/>
      <c r="C46" s="344"/>
    </row>
    <row r="47" spans="1:19" s="161" customFormat="1">
      <c r="A47" s="344"/>
      <c r="B47" s="344"/>
      <c r="C47" s="344"/>
    </row>
    <row r="48" spans="1:19" s="161" customFormat="1">
      <c r="A48" s="344"/>
      <c r="B48" s="344"/>
      <c r="C48" s="344"/>
    </row>
    <row r="49" spans="1:3" s="161" customFormat="1">
      <c r="A49" s="344"/>
      <c r="B49" s="344"/>
      <c r="C49" s="344"/>
    </row>
    <row r="50" spans="1:3" s="161" customFormat="1">
      <c r="A50" s="344"/>
      <c r="B50" s="344"/>
      <c r="C50" s="344"/>
    </row>
    <row r="51" spans="1:3" s="161" customFormat="1">
      <c r="A51" s="344"/>
      <c r="B51" s="344"/>
      <c r="C51" s="344"/>
    </row>
    <row r="52" spans="1:3" s="161" customFormat="1">
      <c r="A52" s="344"/>
      <c r="B52" s="344"/>
      <c r="C52" s="344"/>
    </row>
    <row r="53" spans="1:3" s="161" customFormat="1">
      <c r="A53" s="344"/>
      <c r="B53" s="344"/>
      <c r="C53" s="344"/>
    </row>
    <row r="54" spans="1:3" s="161" customFormat="1">
      <c r="A54" s="344"/>
      <c r="B54" s="344"/>
      <c r="C54" s="344"/>
    </row>
    <row r="55" spans="1:3" s="161" customFormat="1">
      <c r="A55" s="344"/>
      <c r="B55" s="344"/>
      <c r="C55" s="344"/>
    </row>
    <row r="56" spans="1:3" s="161" customFormat="1">
      <c r="A56" s="344"/>
      <c r="B56" s="344"/>
      <c r="C56" s="344"/>
    </row>
    <row r="57" spans="1:3" s="161" customFormat="1">
      <c r="A57" s="344"/>
      <c r="B57" s="344"/>
      <c r="C57" s="344"/>
    </row>
    <row r="58" spans="1:3" s="161" customFormat="1">
      <c r="A58" s="344"/>
      <c r="B58" s="344"/>
      <c r="C58" s="344"/>
    </row>
    <row r="59" spans="1:3" s="161" customFormat="1">
      <c r="A59" s="344"/>
      <c r="B59" s="344"/>
      <c r="C59" s="344"/>
    </row>
    <row r="60" spans="1:3" s="161" customFormat="1">
      <c r="A60" s="344"/>
      <c r="B60" s="344"/>
      <c r="C60" s="344"/>
    </row>
    <row r="61" spans="1:3" s="161" customFormat="1">
      <c r="A61" s="344"/>
      <c r="B61" s="344"/>
      <c r="C61" s="344"/>
    </row>
    <row r="62" spans="1:3" s="161" customFormat="1">
      <c r="A62" s="344"/>
      <c r="B62" s="344"/>
      <c r="C62" s="344"/>
    </row>
    <row r="63" spans="1:3" s="161" customFormat="1">
      <c r="A63" s="344"/>
      <c r="B63" s="344"/>
      <c r="C63" s="344"/>
    </row>
    <row r="64" spans="1:3" s="161" customFormat="1">
      <c r="A64" s="344"/>
      <c r="B64" s="344"/>
      <c r="C64" s="344"/>
    </row>
    <row r="65" spans="1:3" s="161" customFormat="1">
      <c r="A65" s="344"/>
      <c r="B65" s="344"/>
      <c r="C65" s="344"/>
    </row>
    <row r="66" spans="1:3" s="161" customFormat="1">
      <c r="A66" s="344"/>
      <c r="B66" s="344"/>
      <c r="C66" s="344"/>
    </row>
    <row r="67" spans="1:3" s="161" customFormat="1">
      <c r="A67" s="344"/>
      <c r="B67" s="344"/>
      <c r="C67" s="344"/>
    </row>
    <row r="68" spans="1:3" s="161" customFormat="1">
      <c r="A68" s="344"/>
      <c r="B68" s="344"/>
      <c r="C68" s="344"/>
    </row>
    <row r="69" spans="1:3" s="161" customFormat="1">
      <c r="A69" s="344"/>
      <c r="B69" s="344"/>
      <c r="C69" s="344"/>
    </row>
    <row r="70" spans="1:3" s="161" customFormat="1">
      <c r="A70" s="344"/>
      <c r="B70" s="344"/>
      <c r="C70" s="344"/>
    </row>
    <row r="71" spans="1:3" s="161" customFormat="1">
      <c r="A71" s="344"/>
      <c r="B71" s="344"/>
      <c r="C71" s="344"/>
    </row>
    <row r="72" spans="1:3" s="161" customFormat="1">
      <c r="A72" s="344"/>
      <c r="B72" s="344"/>
      <c r="C72" s="344"/>
    </row>
    <row r="73" spans="1:3" s="161" customFormat="1">
      <c r="A73" s="344"/>
      <c r="B73" s="344"/>
      <c r="C73" s="344"/>
    </row>
    <row r="74" spans="1:3" s="161" customFormat="1">
      <c r="A74" s="344"/>
      <c r="B74" s="344"/>
      <c r="C74" s="344"/>
    </row>
    <row r="75" spans="1:3" s="161" customFormat="1">
      <c r="A75" s="344"/>
      <c r="B75" s="344"/>
      <c r="C75" s="344"/>
    </row>
    <row r="76" spans="1:3" s="161" customFormat="1">
      <c r="A76" s="344"/>
      <c r="B76" s="344"/>
      <c r="C76" s="344"/>
    </row>
    <row r="77" spans="1:3" s="161" customFormat="1">
      <c r="A77" s="344"/>
      <c r="B77" s="344"/>
      <c r="C77" s="344"/>
    </row>
    <row r="78" spans="1:3" s="161" customFormat="1">
      <c r="A78" s="344"/>
      <c r="B78" s="344"/>
      <c r="C78" s="344"/>
    </row>
    <row r="79" spans="1:3" s="161" customFormat="1">
      <c r="A79" s="344"/>
      <c r="B79" s="344"/>
      <c r="C79" s="344"/>
    </row>
    <row r="80" spans="1:3" s="161" customFormat="1">
      <c r="A80" s="344"/>
      <c r="B80" s="344"/>
      <c r="C80" s="344"/>
    </row>
    <row r="81" spans="1:3" s="161" customFormat="1">
      <c r="A81" s="344"/>
      <c r="B81" s="344"/>
      <c r="C81" s="344"/>
    </row>
    <row r="82" spans="1:3" s="161" customFormat="1">
      <c r="A82" s="344"/>
      <c r="B82" s="344"/>
      <c r="C82" s="344"/>
    </row>
    <row r="83" spans="1:3" s="161" customFormat="1">
      <c r="A83" s="344"/>
      <c r="B83" s="344"/>
      <c r="C83" s="344"/>
    </row>
    <row r="84" spans="1:3" s="161" customFormat="1">
      <c r="A84" s="344"/>
      <c r="B84" s="344"/>
      <c r="C84" s="344"/>
    </row>
    <row r="85" spans="1:3" s="161" customFormat="1">
      <c r="A85" s="344"/>
      <c r="B85" s="344"/>
      <c r="C85" s="344"/>
    </row>
    <row r="86" spans="1:3" s="161" customFormat="1">
      <c r="A86" s="344"/>
      <c r="B86" s="344"/>
      <c r="C86" s="344"/>
    </row>
    <row r="87" spans="1:3" s="161" customFormat="1">
      <c r="A87" s="344"/>
      <c r="B87" s="344"/>
      <c r="C87" s="344"/>
    </row>
    <row r="88" spans="1:3" s="161" customFormat="1">
      <c r="A88" s="344"/>
      <c r="B88" s="344"/>
      <c r="C88" s="344"/>
    </row>
    <row r="89" spans="1:3" s="161" customFormat="1">
      <c r="A89" s="344"/>
      <c r="B89" s="344"/>
      <c r="C89" s="344"/>
    </row>
    <row r="90" spans="1:3" s="161" customFormat="1">
      <c r="A90" s="344"/>
      <c r="B90" s="344"/>
      <c r="C90" s="344"/>
    </row>
    <row r="91" spans="1:3" s="161" customFormat="1">
      <c r="A91" s="344"/>
      <c r="B91" s="344"/>
      <c r="C91" s="344"/>
    </row>
    <row r="92" spans="1:3" s="161" customFormat="1">
      <c r="A92" s="344"/>
      <c r="B92" s="344"/>
      <c r="C92" s="344"/>
    </row>
    <row r="93" spans="1:3" s="161" customFormat="1">
      <c r="A93" s="344"/>
      <c r="B93" s="344"/>
      <c r="C93" s="344"/>
    </row>
    <row r="94" spans="1:3" s="161" customFormat="1">
      <c r="A94" s="344"/>
      <c r="B94" s="344"/>
      <c r="C94" s="344"/>
    </row>
    <row r="95" spans="1:3" s="161" customFormat="1">
      <c r="A95" s="344"/>
      <c r="B95" s="344"/>
      <c r="C95" s="344"/>
    </row>
    <row r="96" spans="1:3" s="161" customFormat="1">
      <c r="A96" s="344"/>
      <c r="B96" s="344"/>
      <c r="C96" s="344"/>
    </row>
    <row r="97" spans="1:3" s="161" customFormat="1">
      <c r="A97" s="344"/>
      <c r="B97" s="344"/>
      <c r="C97" s="344"/>
    </row>
    <row r="98" spans="1:3" s="161" customFormat="1">
      <c r="A98" s="344"/>
      <c r="B98" s="344"/>
      <c r="C98" s="344"/>
    </row>
    <row r="99" spans="1:3" s="161" customFormat="1">
      <c r="A99" s="344"/>
      <c r="B99" s="344"/>
      <c r="C99" s="344"/>
    </row>
    <row r="100" spans="1:3" s="161" customFormat="1">
      <c r="A100" s="344"/>
      <c r="B100" s="344"/>
      <c r="C100" s="344"/>
    </row>
    <row r="101" spans="1:3" s="161" customFormat="1">
      <c r="A101" s="344"/>
      <c r="B101" s="344"/>
      <c r="C101" s="344"/>
    </row>
    <row r="102" spans="1:3" s="161" customFormat="1">
      <c r="A102" s="344"/>
      <c r="B102" s="344"/>
      <c r="C102" s="344"/>
    </row>
    <row r="103" spans="1:3" s="161" customFormat="1">
      <c r="A103" s="344"/>
      <c r="B103" s="344"/>
      <c r="C103" s="344"/>
    </row>
    <row r="104" spans="1:3" s="161" customFormat="1">
      <c r="A104" s="344"/>
      <c r="B104" s="344"/>
      <c r="C104" s="344"/>
    </row>
    <row r="105" spans="1:3" s="161" customFormat="1">
      <c r="A105" s="344"/>
      <c r="B105" s="344"/>
      <c r="C105" s="344"/>
    </row>
    <row r="106" spans="1:3" s="161" customFormat="1">
      <c r="A106" s="344"/>
      <c r="B106" s="344"/>
      <c r="C106" s="344"/>
    </row>
    <row r="107" spans="1:3" s="161" customFormat="1">
      <c r="A107" s="344"/>
      <c r="B107" s="344"/>
      <c r="C107" s="344"/>
    </row>
    <row r="108" spans="1:3" s="161" customFormat="1">
      <c r="A108" s="344"/>
      <c r="B108" s="344"/>
      <c r="C108" s="344"/>
    </row>
    <row r="109" spans="1:3" s="161" customFormat="1">
      <c r="A109" s="344"/>
      <c r="B109" s="344"/>
      <c r="C109" s="344"/>
    </row>
    <row r="110" spans="1:3" s="161" customFormat="1">
      <c r="A110" s="344"/>
      <c r="B110" s="344"/>
      <c r="C110" s="344"/>
    </row>
    <row r="111" spans="1:3" s="161" customFormat="1">
      <c r="A111" s="344"/>
      <c r="B111" s="344"/>
      <c r="C111" s="344"/>
    </row>
  </sheetData>
  <sheetProtection algorithmName="SHA-512" hashValue="ooUhs5Z2n8jyKpNWnGgxJJwqNIM54ABGhPgURyJlqCaFNn6gz5kOsvXnNc55IG3bcJnTPQkN00XwdLPQdLARRA==" saltValue="kq3fkGftNOY6C88Kqon6/A==" spinCount="100000" sheet="1" objects="1" scenarios="1"/>
  <mergeCells count="3">
    <mergeCell ref="E2:K2"/>
    <mergeCell ref="E3:K3"/>
    <mergeCell ref="A1:C1048576"/>
  </mergeCells>
  <pageMargins left="0.75" right="0.75" top="1" bottom="1" header="0.5" footer="0.5"/>
  <pageSetup paperSize="9" orientation="portrait" horizontalDpi="4294967292" verticalDpi="4294967292"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6FBC-E798-4959-BD97-142E78A0BBE9}">
  <dimension ref="A1:IK472"/>
  <sheetViews>
    <sheetView topLeftCell="A4" workbookViewId="0">
      <selection activeCell="M26" sqref="M26"/>
    </sheetView>
  </sheetViews>
  <sheetFormatPr defaultColWidth="8.625" defaultRowHeight="14.45"/>
  <cols>
    <col min="1" max="1" width="17.375" style="204" customWidth="1"/>
    <col min="2" max="2" width="8.625" style="204"/>
    <col min="3" max="3" width="10.625" style="205" customWidth="1"/>
    <col min="4" max="4" width="20.625" style="205" customWidth="1"/>
    <col min="5" max="6" width="10.625" style="205" customWidth="1"/>
    <col min="7" max="7" width="25.625" style="205" customWidth="1"/>
    <col min="8" max="8" width="10.625" style="205" customWidth="1"/>
    <col min="9" max="9" width="5.125" style="204" customWidth="1"/>
    <col min="10" max="10" width="10.625" style="204" customWidth="1"/>
    <col min="11" max="11" width="20.625" style="204" customWidth="1"/>
    <col min="12" max="13" width="10.625" style="204" customWidth="1"/>
    <col min="14" max="14" width="20.625" style="204" customWidth="1"/>
    <col min="15" max="17" width="10.625" style="204" customWidth="1"/>
    <col min="18" max="245" width="8.625" style="204"/>
    <col min="246" max="16384" width="8.625" style="205"/>
  </cols>
  <sheetData>
    <row r="1" spans="3:15" s="204" customFormat="1"/>
    <row r="2" spans="3:15" s="204" customFormat="1"/>
    <row r="4" spans="3:15">
      <c r="C4" s="348" t="s">
        <v>32</v>
      </c>
      <c r="D4" s="348"/>
      <c r="E4" s="348"/>
      <c r="F4" s="348"/>
      <c r="G4" s="348"/>
      <c r="H4" s="348"/>
    </row>
    <row r="5" spans="3:15" ht="15" thickBot="1">
      <c r="C5" s="206"/>
      <c r="D5" s="206"/>
      <c r="E5" s="206"/>
      <c r="F5" s="206"/>
      <c r="G5" s="206"/>
      <c r="H5" s="207">
        <v>200</v>
      </c>
      <c r="J5" s="205"/>
      <c r="K5" s="205"/>
      <c r="L5" s="205"/>
      <c r="M5" s="205"/>
      <c r="N5" s="205"/>
      <c r="O5" s="207">
        <v>610</v>
      </c>
    </row>
    <row r="6" spans="3:15" ht="15" thickBot="1">
      <c r="C6" s="345" t="s">
        <v>22</v>
      </c>
      <c r="D6" s="346"/>
      <c r="E6" s="346"/>
      <c r="F6" s="346"/>
      <c r="G6" s="346"/>
      <c r="H6" s="347"/>
      <c r="J6" s="345" t="s">
        <v>33</v>
      </c>
      <c r="K6" s="346"/>
      <c r="L6" s="346"/>
      <c r="M6" s="346"/>
      <c r="N6" s="346"/>
      <c r="O6" s="347"/>
    </row>
    <row r="7" spans="3:15" ht="15" thickBot="1">
      <c r="C7" s="208" t="s">
        <v>18</v>
      </c>
      <c r="D7" s="209" t="s">
        <v>34</v>
      </c>
      <c r="E7" s="210" t="s">
        <v>24</v>
      </c>
      <c r="F7" s="208" t="s">
        <v>18</v>
      </c>
      <c r="G7" s="209" t="s">
        <v>34</v>
      </c>
      <c r="H7" s="209" t="s">
        <v>24</v>
      </c>
      <c r="J7" s="208" t="s">
        <v>18</v>
      </c>
      <c r="K7" s="209" t="s">
        <v>34</v>
      </c>
      <c r="L7" s="210" t="s">
        <v>24</v>
      </c>
      <c r="M7" s="208" t="s">
        <v>18</v>
      </c>
      <c r="N7" s="209" t="s">
        <v>34</v>
      </c>
      <c r="O7" s="209" t="s">
        <v>24</v>
      </c>
    </row>
    <row r="8" spans="3:15">
      <c r="C8" s="206"/>
      <c r="D8" s="206"/>
      <c r="E8" s="206"/>
      <c r="F8" s="211">
        <v>44287</v>
      </c>
      <c r="G8" s="212" t="s">
        <v>35</v>
      </c>
      <c r="H8" s="213">
        <v>350000</v>
      </c>
      <c r="J8" s="225">
        <v>44287</v>
      </c>
      <c r="K8" s="212" t="s">
        <v>35</v>
      </c>
      <c r="L8" s="206">
        <v>5588.04</v>
      </c>
      <c r="M8" s="211"/>
      <c r="N8" s="212"/>
      <c r="O8" s="213"/>
    </row>
    <row r="9" spans="3:15">
      <c r="C9" s="206"/>
      <c r="D9" s="206"/>
      <c r="E9" s="206"/>
      <c r="F9" s="211">
        <v>44316</v>
      </c>
      <c r="G9" s="212" t="s">
        <v>36</v>
      </c>
      <c r="H9" s="213">
        <f>'[1]1 - Journals'!I21</f>
        <v>20918.169999999998</v>
      </c>
      <c r="J9" s="222">
        <v>44316</v>
      </c>
      <c r="K9" s="215" t="s">
        <v>37</v>
      </c>
      <c r="L9" s="215">
        <f>'1 - Sales Journal '!K16</f>
        <v>5289.62</v>
      </c>
      <c r="M9" s="211"/>
      <c r="N9" s="212"/>
      <c r="O9" s="213"/>
    </row>
    <row r="10" spans="3:15">
      <c r="C10" s="206"/>
      <c r="D10" s="206"/>
      <c r="E10" s="206"/>
      <c r="F10" s="214">
        <v>44316</v>
      </c>
      <c r="G10" s="215" t="s">
        <v>33</v>
      </c>
      <c r="H10" s="221">
        <f>'1 - Sales Journal '!I16</f>
        <v>4808.75</v>
      </c>
      <c r="J10" s="206"/>
      <c r="K10" s="206"/>
      <c r="L10" s="206"/>
      <c r="M10" s="217"/>
      <c r="N10" s="206"/>
      <c r="O10" s="216"/>
    </row>
    <row r="11" spans="3:15">
      <c r="C11" s="206"/>
      <c r="D11" s="206"/>
      <c r="E11" s="206"/>
      <c r="F11" s="217" t="s">
        <v>38</v>
      </c>
      <c r="G11" s="206"/>
      <c r="H11" s="206"/>
      <c r="J11" s="206"/>
      <c r="K11" s="206"/>
      <c r="L11" s="206"/>
      <c r="M11" s="217" t="s">
        <v>38</v>
      </c>
      <c r="N11" s="206"/>
      <c r="O11" s="206"/>
    </row>
    <row r="12" spans="3:15">
      <c r="C12" s="218"/>
      <c r="F12" s="219"/>
      <c r="J12" s="206"/>
      <c r="K12" s="206"/>
      <c r="L12" s="206"/>
      <c r="M12" s="217" t="s">
        <v>38</v>
      </c>
      <c r="N12" s="206"/>
      <c r="O12" s="206"/>
    </row>
    <row r="13" spans="3:15" ht="15" thickBot="1">
      <c r="C13" s="206"/>
      <c r="D13" s="206"/>
      <c r="E13" s="206"/>
      <c r="F13" s="206"/>
      <c r="G13" s="206"/>
      <c r="H13" s="207">
        <v>820</v>
      </c>
    </row>
    <row r="14" spans="3:15" ht="15" thickBot="1">
      <c r="C14" s="345" t="s">
        <v>39</v>
      </c>
      <c r="D14" s="346"/>
      <c r="E14" s="346"/>
      <c r="F14" s="346"/>
      <c r="G14" s="346"/>
      <c r="H14" s="347"/>
    </row>
    <row r="15" spans="3:15" ht="15" thickBot="1">
      <c r="C15" s="208" t="s">
        <v>18</v>
      </c>
      <c r="D15" s="209" t="s">
        <v>34</v>
      </c>
      <c r="E15" s="210" t="s">
        <v>24</v>
      </c>
      <c r="F15" s="208" t="s">
        <v>18</v>
      </c>
      <c r="G15" s="209" t="s">
        <v>34</v>
      </c>
      <c r="H15" s="209" t="s">
        <v>24</v>
      </c>
    </row>
    <row r="16" spans="3:15">
      <c r="C16" s="206"/>
      <c r="D16" s="206"/>
      <c r="E16" s="206"/>
      <c r="F16" s="211">
        <v>44287</v>
      </c>
      <c r="G16" s="212" t="s">
        <v>35</v>
      </c>
      <c r="H16" s="213">
        <v>2470</v>
      </c>
    </row>
    <row r="17" spans="3:10">
      <c r="C17" s="206"/>
      <c r="D17" s="206"/>
      <c r="E17" s="206"/>
      <c r="F17" s="211">
        <v>44316</v>
      </c>
      <c r="G17" s="212" t="s">
        <v>36</v>
      </c>
      <c r="H17" s="213">
        <f>'[1]1 - Journals'!H21</f>
        <v>2091.83</v>
      </c>
      <c r="J17" s="220"/>
    </row>
    <row r="18" spans="3:10" ht="14.45" customHeight="1">
      <c r="C18" s="206"/>
      <c r="D18" s="206"/>
      <c r="E18" s="206"/>
      <c r="F18" s="214">
        <v>44316</v>
      </c>
      <c r="G18" s="215" t="s">
        <v>33</v>
      </c>
      <c r="H18" s="216">
        <f>'1 - Sales Journal '!J16</f>
        <v>480.87</v>
      </c>
    </row>
    <row r="19" spans="3:10">
      <c r="C19" s="206"/>
      <c r="D19" s="206"/>
      <c r="E19" s="206"/>
      <c r="F19" s="217" t="s">
        <v>38</v>
      </c>
      <c r="G19" s="206"/>
      <c r="H19" s="206"/>
    </row>
    <row r="20" spans="3:10">
      <c r="C20" s="206"/>
      <c r="D20" s="206"/>
      <c r="E20" s="206"/>
      <c r="F20" s="217" t="s">
        <v>38</v>
      </c>
      <c r="G20" s="206"/>
      <c r="H20" s="206"/>
    </row>
    <row r="21" spans="3:10" ht="15" thickBot="1">
      <c r="C21" s="206"/>
      <c r="D21" s="206"/>
      <c r="E21" s="206"/>
      <c r="F21" s="206"/>
      <c r="G21" s="206"/>
      <c r="H21" s="207">
        <v>105</v>
      </c>
    </row>
    <row r="22" spans="3:10" ht="15" thickBot="1">
      <c r="C22" s="345" t="s">
        <v>36</v>
      </c>
      <c r="D22" s="346"/>
      <c r="E22" s="346"/>
      <c r="F22" s="346"/>
      <c r="G22" s="346"/>
      <c r="H22" s="347"/>
    </row>
    <row r="23" spans="3:10" ht="15" thickBot="1">
      <c r="C23" s="208" t="s">
        <v>18</v>
      </c>
      <c r="D23" s="209" t="s">
        <v>34</v>
      </c>
      <c r="E23" s="210" t="s">
        <v>24</v>
      </c>
      <c r="F23" s="208" t="s">
        <v>18</v>
      </c>
      <c r="G23" s="209" t="s">
        <v>34</v>
      </c>
      <c r="H23" s="209" t="s">
        <v>24</v>
      </c>
    </row>
    <row r="24" spans="3:10">
      <c r="C24" s="225">
        <v>44287</v>
      </c>
      <c r="D24" s="212" t="s">
        <v>35</v>
      </c>
      <c r="E24" s="213">
        <v>1580</v>
      </c>
      <c r="F24" s="226">
        <v>44316</v>
      </c>
      <c r="G24" s="212" t="s">
        <v>40</v>
      </c>
      <c r="H24" s="227">
        <f>'[1]1 - Journals'!G40</f>
        <v>23830</v>
      </c>
    </row>
    <row r="25" spans="3:10">
      <c r="C25" s="225">
        <v>44316</v>
      </c>
      <c r="D25" s="212" t="s">
        <v>37</v>
      </c>
      <c r="E25" s="213">
        <f>'[1]1 - Journals'!G21</f>
        <v>23010</v>
      </c>
      <c r="F25" s="211"/>
      <c r="G25" s="212"/>
      <c r="H25" s="227"/>
    </row>
    <row r="26" spans="3:10">
      <c r="C26" s="212"/>
      <c r="D26" s="212"/>
      <c r="E26" s="213"/>
      <c r="F26" s="228"/>
      <c r="G26" s="212"/>
      <c r="H26" s="227"/>
    </row>
    <row r="27" spans="3:10">
      <c r="C27" s="222"/>
      <c r="D27" s="215"/>
      <c r="E27" s="221"/>
      <c r="F27" s="223"/>
      <c r="G27" s="215"/>
      <c r="H27" s="215"/>
    </row>
    <row r="28" spans="3:10">
      <c r="F28" s="219"/>
    </row>
    <row r="29" spans="3:10" ht="15" thickBot="1">
      <c r="C29" s="206"/>
      <c r="D29" s="206"/>
      <c r="E29" s="206"/>
      <c r="F29" s="206"/>
      <c r="G29" s="206"/>
      <c r="H29" s="207">
        <v>100</v>
      </c>
    </row>
    <row r="30" spans="3:10" ht="15" thickBot="1">
      <c r="C30" s="345" t="s">
        <v>40</v>
      </c>
      <c r="D30" s="346"/>
      <c r="E30" s="346"/>
      <c r="F30" s="346"/>
      <c r="G30" s="346"/>
      <c r="H30" s="347"/>
    </row>
    <row r="31" spans="3:10" ht="15" thickBot="1">
      <c r="C31" s="208" t="s">
        <v>18</v>
      </c>
      <c r="D31" s="209" t="s">
        <v>34</v>
      </c>
      <c r="E31" s="210" t="s">
        <v>24</v>
      </c>
      <c r="F31" s="208" t="s">
        <v>18</v>
      </c>
      <c r="G31" s="209" t="s">
        <v>34</v>
      </c>
      <c r="H31" s="209" t="s">
        <v>24</v>
      </c>
    </row>
    <row r="32" spans="3:10">
      <c r="C32" s="225">
        <v>44287</v>
      </c>
      <c r="D32" s="212" t="s">
        <v>35</v>
      </c>
      <c r="E32" s="213">
        <v>48470</v>
      </c>
      <c r="F32" s="211"/>
      <c r="G32" s="212"/>
      <c r="H32" s="212"/>
    </row>
    <row r="33" spans="3:8">
      <c r="C33" s="225">
        <v>44316</v>
      </c>
      <c r="D33" s="212" t="s">
        <v>36</v>
      </c>
      <c r="E33" s="213">
        <f>'[1]1 - Journals'!F40</f>
        <v>23830</v>
      </c>
      <c r="F33" s="228"/>
      <c r="G33" s="212"/>
      <c r="H33" s="212"/>
    </row>
    <row r="34" spans="3:8">
      <c r="C34" s="212"/>
      <c r="D34" s="212"/>
      <c r="E34" s="213"/>
      <c r="F34" s="228"/>
      <c r="G34" s="212"/>
      <c r="H34" s="212"/>
    </row>
    <row r="35" spans="3:8">
      <c r="C35" s="229"/>
      <c r="D35" s="229"/>
      <c r="E35" s="229"/>
      <c r="F35" s="230"/>
      <c r="G35" s="229"/>
      <c r="H35" s="229"/>
    </row>
    <row r="36" spans="3:8">
      <c r="F36" s="219"/>
    </row>
    <row r="37" spans="3:8">
      <c r="F37" s="219"/>
    </row>
    <row r="38" spans="3:8" s="204" customFormat="1"/>
    <row r="39" spans="3:8" s="204" customFormat="1"/>
    <row r="40" spans="3:8" s="204" customFormat="1"/>
    <row r="41" spans="3:8" s="204" customFormat="1"/>
    <row r="42" spans="3:8" s="204" customFormat="1"/>
    <row r="43" spans="3:8" s="204" customFormat="1"/>
    <row r="44" spans="3:8" s="204" customFormat="1"/>
    <row r="45" spans="3:8" s="224" customFormat="1"/>
    <row r="46" spans="3:8" s="224" customFormat="1"/>
    <row r="47" spans="3:8" s="224" customFormat="1"/>
    <row r="48" spans="3:8" s="224" customFormat="1"/>
    <row r="49" s="224" customFormat="1"/>
    <row r="50" s="224" customFormat="1"/>
    <row r="51" s="224" customFormat="1"/>
    <row r="52" s="224" customFormat="1"/>
    <row r="53" s="224" customFormat="1"/>
    <row r="54" s="224" customFormat="1"/>
    <row r="55" s="224" customFormat="1"/>
    <row r="56" s="224" customFormat="1"/>
    <row r="57" s="224" customFormat="1"/>
    <row r="58" s="224" customFormat="1"/>
    <row r="59" s="224" customFormat="1"/>
    <row r="60" s="224" customFormat="1"/>
    <row r="61" s="224" customFormat="1"/>
    <row r="62" s="224" customFormat="1"/>
    <row r="63" s="224" customFormat="1"/>
    <row r="64" s="224" customFormat="1"/>
    <row r="65" s="224" customFormat="1"/>
    <row r="66" s="224" customFormat="1"/>
    <row r="67" s="224" customFormat="1"/>
    <row r="68" s="224" customFormat="1"/>
    <row r="69" s="224" customFormat="1"/>
    <row r="70" s="224" customFormat="1"/>
    <row r="71" s="224" customFormat="1"/>
    <row r="72" s="224" customFormat="1"/>
    <row r="73" s="224" customFormat="1"/>
    <row r="74" s="224" customFormat="1"/>
    <row r="75" s="224" customFormat="1"/>
    <row r="76" s="224" customFormat="1"/>
    <row r="77" s="224" customFormat="1"/>
    <row r="78" s="224" customFormat="1"/>
    <row r="79" s="224" customFormat="1"/>
    <row r="80" s="224" customFormat="1"/>
    <row r="81" s="224" customFormat="1"/>
    <row r="82" s="224" customFormat="1"/>
    <row r="83" s="224" customFormat="1"/>
    <row r="84" s="224" customFormat="1"/>
    <row r="85" s="224" customFormat="1"/>
    <row r="86" s="224" customFormat="1"/>
    <row r="87" s="224" customFormat="1"/>
    <row r="88" s="224" customFormat="1"/>
    <row r="89" s="224" customFormat="1"/>
    <row r="90" s="224" customFormat="1"/>
    <row r="91" s="224" customFormat="1"/>
    <row r="92" s="224" customFormat="1"/>
    <row r="93" s="224" customFormat="1"/>
    <row r="94" s="224" customFormat="1"/>
    <row r="95" s="224" customFormat="1"/>
    <row r="96" s="224" customFormat="1"/>
    <row r="97" s="224" customFormat="1"/>
    <row r="98" s="224" customFormat="1"/>
    <row r="99" s="224" customFormat="1"/>
    <row r="100" s="224" customFormat="1"/>
    <row r="101" s="224" customFormat="1"/>
    <row r="102" s="224" customFormat="1"/>
    <row r="103" s="224" customFormat="1"/>
    <row r="104" s="224" customFormat="1"/>
    <row r="105" s="224" customFormat="1"/>
    <row r="106" s="224" customFormat="1"/>
    <row r="107" s="224" customFormat="1"/>
    <row r="108" s="224" customFormat="1"/>
    <row r="109" s="224" customFormat="1"/>
    <row r="110" s="224" customFormat="1"/>
    <row r="111" s="224" customFormat="1"/>
    <row r="112" s="224" customFormat="1"/>
    <row r="113" s="224" customFormat="1"/>
    <row r="114" s="224" customFormat="1"/>
    <row r="115" s="224" customFormat="1"/>
    <row r="116" s="224" customFormat="1"/>
    <row r="117" s="224" customFormat="1"/>
    <row r="118" s="224" customFormat="1"/>
    <row r="119" s="224" customFormat="1"/>
    <row r="120" s="224" customFormat="1"/>
    <row r="121" s="224" customFormat="1"/>
    <row r="122" s="224" customFormat="1"/>
    <row r="123" s="224" customFormat="1"/>
    <row r="124" s="224" customFormat="1"/>
    <row r="125" s="224" customFormat="1"/>
    <row r="126" s="224" customFormat="1"/>
    <row r="127" s="224" customFormat="1"/>
    <row r="128" s="224" customFormat="1"/>
    <row r="129" s="224" customFormat="1"/>
    <row r="130" s="224" customFormat="1"/>
    <row r="131" s="224" customFormat="1"/>
    <row r="132" s="224" customFormat="1"/>
    <row r="133" s="224" customFormat="1"/>
    <row r="134" s="224" customFormat="1"/>
    <row r="135" s="224" customFormat="1"/>
    <row r="136" s="224" customFormat="1"/>
    <row r="137" s="224" customFormat="1"/>
    <row r="138" s="224" customFormat="1"/>
    <row r="139" s="224" customFormat="1"/>
    <row r="140" s="224" customFormat="1"/>
    <row r="141" s="224" customFormat="1"/>
    <row r="142" s="224" customFormat="1"/>
    <row r="143" s="224" customFormat="1"/>
    <row r="144" s="224" customFormat="1"/>
    <row r="145" s="224" customFormat="1"/>
    <row r="146" s="224" customFormat="1"/>
    <row r="147" s="224" customFormat="1"/>
    <row r="148" s="224" customFormat="1"/>
    <row r="149" s="224" customFormat="1"/>
    <row r="150" s="224" customFormat="1"/>
    <row r="151" s="224" customFormat="1"/>
    <row r="152" s="224" customFormat="1"/>
    <row r="153" s="224" customFormat="1"/>
    <row r="154" s="224" customFormat="1"/>
    <row r="155" s="224" customFormat="1"/>
    <row r="156" s="224" customFormat="1"/>
    <row r="157" s="224" customFormat="1"/>
    <row r="158" s="224" customFormat="1"/>
    <row r="159" s="224" customFormat="1"/>
    <row r="160" s="224" customFormat="1"/>
    <row r="161" s="224" customFormat="1"/>
    <row r="162" s="224" customFormat="1"/>
    <row r="163" s="224" customFormat="1"/>
    <row r="164" s="224" customFormat="1"/>
    <row r="165" s="224" customFormat="1"/>
    <row r="166" s="224" customFormat="1"/>
    <row r="167" s="224" customFormat="1"/>
    <row r="168" s="224" customFormat="1"/>
    <row r="169" s="224" customFormat="1"/>
    <row r="170" s="224" customFormat="1"/>
    <row r="171" s="224" customFormat="1"/>
    <row r="172" s="224" customFormat="1"/>
    <row r="173" s="224" customFormat="1"/>
    <row r="174" s="224" customFormat="1"/>
    <row r="175" s="224" customFormat="1"/>
    <row r="176" s="224" customFormat="1"/>
    <row r="177" s="224" customFormat="1"/>
    <row r="178" s="224" customFormat="1"/>
    <row r="179" s="224" customFormat="1"/>
    <row r="180" s="224" customFormat="1"/>
    <row r="181" s="224" customFormat="1"/>
    <row r="182" s="224" customFormat="1"/>
    <row r="183" s="224" customFormat="1"/>
    <row r="184" s="224" customFormat="1"/>
    <row r="185" s="224" customFormat="1"/>
    <row r="186" s="224" customFormat="1"/>
    <row r="187" s="224" customFormat="1"/>
    <row r="188" s="224" customFormat="1"/>
    <row r="189" s="224" customFormat="1"/>
    <row r="190" s="224" customFormat="1"/>
    <row r="191" s="224" customFormat="1"/>
    <row r="192" s="224" customFormat="1"/>
    <row r="193" s="224" customFormat="1"/>
    <row r="194" s="224" customFormat="1"/>
    <row r="195" s="224" customFormat="1"/>
    <row r="196" s="224" customFormat="1"/>
    <row r="197" s="224" customFormat="1"/>
    <row r="198" s="224" customFormat="1"/>
    <row r="199" s="224" customFormat="1"/>
    <row r="200" s="224" customFormat="1"/>
    <row r="201" s="224" customFormat="1"/>
    <row r="202" s="224" customFormat="1"/>
    <row r="203" s="224" customFormat="1"/>
    <row r="204" s="224" customFormat="1"/>
    <row r="205" s="224" customFormat="1"/>
    <row r="206" s="224" customFormat="1"/>
    <row r="207" s="224" customFormat="1"/>
    <row r="208" s="224" customFormat="1"/>
    <row r="209" s="224" customFormat="1"/>
    <row r="210" s="224" customFormat="1"/>
    <row r="211" s="224" customFormat="1"/>
    <row r="212" s="224" customFormat="1"/>
    <row r="213" s="224" customFormat="1"/>
    <row r="214" s="224" customFormat="1"/>
    <row r="215" s="224" customFormat="1"/>
    <row r="216" s="224" customFormat="1"/>
    <row r="217" s="224" customFormat="1"/>
    <row r="218" s="224" customFormat="1"/>
    <row r="219" s="224" customFormat="1"/>
    <row r="220" s="224" customFormat="1"/>
    <row r="221" s="224" customFormat="1"/>
    <row r="222" s="224" customFormat="1"/>
    <row r="223" s="224" customFormat="1"/>
    <row r="224" s="224" customFormat="1"/>
    <row r="225" s="224" customFormat="1"/>
    <row r="226" s="224" customFormat="1"/>
    <row r="227" s="224" customFormat="1"/>
    <row r="228" s="224" customFormat="1"/>
    <row r="229" s="224" customFormat="1"/>
    <row r="230" s="224" customFormat="1"/>
    <row r="231" s="224" customFormat="1"/>
    <row r="232" s="224" customFormat="1"/>
    <row r="233" s="224" customFormat="1"/>
    <row r="234" s="224" customFormat="1"/>
    <row r="235" s="224" customFormat="1"/>
    <row r="236" s="224" customFormat="1"/>
    <row r="237" s="224" customFormat="1"/>
    <row r="238" s="224" customFormat="1"/>
    <row r="239" s="224" customFormat="1"/>
    <row r="240" s="224" customFormat="1"/>
    <row r="241" s="224" customFormat="1"/>
    <row r="242" s="224" customFormat="1"/>
    <row r="243" s="224" customFormat="1"/>
    <row r="244" s="224" customFormat="1"/>
    <row r="245" s="224" customFormat="1"/>
    <row r="246" s="224" customFormat="1"/>
    <row r="247" s="224" customFormat="1"/>
    <row r="248" s="224" customFormat="1"/>
    <row r="249" s="224" customFormat="1"/>
    <row r="250" s="224" customFormat="1"/>
    <row r="251" s="224" customFormat="1"/>
    <row r="252" s="224" customFormat="1"/>
    <row r="253" s="224" customFormat="1"/>
    <row r="254" s="224" customFormat="1"/>
    <row r="255" s="224" customFormat="1"/>
    <row r="256" s="224" customFormat="1"/>
    <row r="257" s="224" customFormat="1"/>
    <row r="258" s="224" customFormat="1"/>
    <row r="259" s="224" customFormat="1"/>
    <row r="260" s="224" customFormat="1"/>
    <row r="261" s="224" customFormat="1"/>
    <row r="262" s="224" customFormat="1"/>
    <row r="263" s="224" customFormat="1"/>
    <row r="264" s="224" customFormat="1"/>
    <row r="265" s="224" customFormat="1"/>
    <row r="266" s="224" customFormat="1"/>
    <row r="267" s="224" customFormat="1"/>
    <row r="268" s="224" customFormat="1"/>
    <row r="269" s="224" customFormat="1"/>
    <row r="270" s="224" customFormat="1"/>
    <row r="271" s="224" customFormat="1"/>
    <row r="272" s="224" customFormat="1"/>
    <row r="273" s="224" customFormat="1"/>
    <row r="274" s="224" customFormat="1"/>
    <row r="275" s="224" customFormat="1"/>
    <row r="276" s="224" customFormat="1"/>
    <row r="277" s="224" customFormat="1"/>
    <row r="278" s="224" customFormat="1"/>
    <row r="279" s="224" customFormat="1"/>
    <row r="280" s="224" customFormat="1"/>
    <row r="281" s="224" customFormat="1"/>
    <row r="282" s="224" customFormat="1"/>
    <row r="283" s="224" customFormat="1"/>
    <row r="284" s="224" customFormat="1"/>
    <row r="285" s="224" customFormat="1"/>
    <row r="286" s="224" customFormat="1"/>
    <row r="287" s="224" customFormat="1"/>
    <row r="288" s="224" customFormat="1"/>
    <row r="289" s="224" customFormat="1"/>
    <row r="290" s="224" customFormat="1"/>
    <row r="291" s="224" customFormat="1"/>
    <row r="292" s="224" customFormat="1"/>
    <row r="293" s="224" customFormat="1"/>
    <row r="294" s="224" customFormat="1"/>
    <row r="295" s="224" customFormat="1"/>
    <row r="296" s="224" customFormat="1"/>
    <row r="297" s="224" customFormat="1"/>
    <row r="298" s="224" customFormat="1"/>
    <row r="299" s="224" customFormat="1"/>
    <row r="300" s="224" customFormat="1"/>
    <row r="301" s="224" customFormat="1"/>
    <row r="302" s="224" customFormat="1"/>
    <row r="303" s="224" customFormat="1"/>
    <row r="304" s="224" customFormat="1"/>
    <row r="305" s="224" customFormat="1"/>
    <row r="306" s="224" customFormat="1"/>
    <row r="307" s="224" customFormat="1"/>
    <row r="308" s="224" customFormat="1"/>
    <row r="309" s="224" customFormat="1"/>
    <row r="310" s="224" customFormat="1"/>
    <row r="311" s="224" customFormat="1"/>
    <row r="312" s="224" customFormat="1"/>
    <row r="313" s="224" customFormat="1"/>
    <row r="314" s="224" customFormat="1"/>
    <row r="315" s="224" customFormat="1"/>
    <row r="316" s="224" customFormat="1"/>
    <row r="317" s="224" customFormat="1"/>
    <row r="318" s="224" customFormat="1"/>
    <row r="319" s="224" customFormat="1"/>
    <row r="320" s="224" customFormat="1"/>
    <row r="321" s="224" customFormat="1"/>
    <row r="322" s="224" customFormat="1"/>
    <row r="323" s="224" customFormat="1"/>
    <row r="324" s="224" customFormat="1"/>
    <row r="325" s="224" customFormat="1"/>
    <row r="326" s="224" customFormat="1"/>
    <row r="327" s="224" customFormat="1"/>
    <row r="328" s="224" customFormat="1"/>
    <row r="329" s="224" customFormat="1"/>
    <row r="330" s="224" customFormat="1"/>
    <row r="331" s="224" customFormat="1"/>
    <row r="332" s="224" customFormat="1"/>
    <row r="333" s="224" customFormat="1"/>
    <row r="334" s="224" customFormat="1"/>
    <row r="335" s="224" customFormat="1"/>
    <row r="336" s="224" customFormat="1"/>
    <row r="337" s="224" customFormat="1"/>
    <row r="338" s="224" customFormat="1"/>
    <row r="339" s="224" customFormat="1"/>
    <row r="340" s="224" customFormat="1"/>
    <row r="341" s="224" customFormat="1"/>
    <row r="342" s="224" customFormat="1"/>
    <row r="343" s="224" customFormat="1"/>
    <row r="344" s="224" customFormat="1"/>
    <row r="345" s="224" customFormat="1"/>
    <row r="346" s="224" customFormat="1"/>
    <row r="347" s="224" customFormat="1"/>
    <row r="348" s="224" customFormat="1"/>
    <row r="349" s="224" customFormat="1"/>
    <row r="350" s="224" customFormat="1"/>
    <row r="351" s="224" customFormat="1"/>
    <row r="352" s="224" customFormat="1"/>
    <row r="353" s="224" customFormat="1"/>
    <row r="354" s="224" customFormat="1"/>
    <row r="355" s="224" customFormat="1"/>
    <row r="356" s="224" customFormat="1"/>
    <row r="357" s="224" customFormat="1"/>
    <row r="358" s="224" customFormat="1"/>
    <row r="359" s="224" customFormat="1"/>
    <row r="360" s="224" customFormat="1"/>
    <row r="361" s="224" customFormat="1"/>
    <row r="362" s="224" customFormat="1"/>
    <row r="363" s="224" customFormat="1"/>
    <row r="364" s="224" customFormat="1"/>
    <row r="365" s="224" customFormat="1"/>
    <row r="366" s="224" customFormat="1"/>
    <row r="367" s="224" customFormat="1"/>
    <row r="368" s="224" customFormat="1"/>
    <row r="369" s="224" customFormat="1"/>
    <row r="370" s="224" customFormat="1"/>
    <row r="371" s="224" customFormat="1"/>
    <row r="372" s="224" customFormat="1"/>
    <row r="373" s="224" customFormat="1"/>
    <row r="374" s="224" customFormat="1"/>
    <row r="375" s="224" customFormat="1"/>
    <row r="376" s="224" customFormat="1"/>
    <row r="377" s="224" customFormat="1"/>
    <row r="378" s="224" customFormat="1"/>
    <row r="379" s="224" customFormat="1"/>
    <row r="380" s="224" customFormat="1"/>
    <row r="381" s="224" customFormat="1"/>
    <row r="382" s="224" customFormat="1"/>
    <row r="383" s="224" customFormat="1"/>
    <row r="384" s="224" customFormat="1"/>
    <row r="385" s="224" customFormat="1"/>
    <row r="386" s="224" customFormat="1"/>
    <row r="387" s="224" customFormat="1"/>
    <row r="388" s="224" customFormat="1"/>
    <row r="389" s="224" customFormat="1"/>
    <row r="390" s="224" customFormat="1"/>
    <row r="391" s="224" customFormat="1"/>
    <row r="392" s="224" customFormat="1"/>
    <row r="393" s="224" customFormat="1"/>
    <row r="394" s="224" customFormat="1"/>
    <row r="395" s="224" customFormat="1"/>
    <row r="396" s="224" customFormat="1"/>
    <row r="397" s="224" customFormat="1"/>
    <row r="398" s="224" customFormat="1"/>
    <row r="399" s="224" customFormat="1"/>
    <row r="400" s="224" customFormat="1"/>
    <row r="401" s="224" customFormat="1"/>
    <row r="402" s="224" customFormat="1"/>
    <row r="403" s="224" customFormat="1"/>
    <row r="404" s="224" customFormat="1"/>
    <row r="405" s="224" customFormat="1"/>
    <row r="406" s="224" customFormat="1"/>
    <row r="407" s="224" customFormat="1"/>
    <row r="408" s="224" customFormat="1"/>
    <row r="409" s="224" customFormat="1"/>
    <row r="410" s="224" customFormat="1"/>
    <row r="411" s="224" customFormat="1"/>
    <row r="412" s="224" customFormat="1"/>
    <row r="413" s="224" customFormat="1"/>
    <row r="414" s="224" customFormat="1"/>
    <row r="415" s="224" customFormat="1"/>
    <row r="416" s="224" customFormat="1"/>
    <row r="417" s="224" customFormat="1"/>
    <row r="418" s="224" customFormat="1"/>
    <row r="419" s="224" customFormat="1"/>
    <row r="420" s="224" customFormat="1"/>
    <row r="421" s="224" customFormat="1"/>
    <row r="422" s="224" customFormat="1"/>
    <row r="423" s="224" customFormat="1"/>
    <row r="424" s="224" customFormat="1"/>
    <row r="425" s="224" customFormat="1"/>
    <row r="426" s="224" customFormat="1"/>
    <row r="427" s="224" customFormat="1"/>
    <row r="428" s="224" customFormat="1"/>
    <row r="429" s="224" customFormat="1"/>
    <row r="430" s="224" customFormat="1"/>
    <row r="431" s="224" customFormat="1"/>
    <row r="432" s="224" customFormat="1"/>
    <row r="433" s="224" customFormat="1"/>
    <row r="434" s="224" customFormat="1"/>
    <row r="435" s="224" customFormat="1"/>
    <row r="436" s="224" customFormat="1"/>
    <row r="437" s="224" customFormat="1"/>
    <row r="438" s="224" customFormat="1"/>
    <row r="439" s="224" customFormat="1"/>
    <row r="440" s="224" customFormat="1"/>
    <row r="441" s="224" customFormat="1"/>
    <row r="442" s="224" customFormat="1"/>
    <row r="443" s="224" customFormat="1"/>
    <row r="444" s="224" customFormat="1"/>
    <row r="445" s="224" customFormat="1"/>
    <row r="446" s="224" customFormat="1"/>
    <row r="447" s="224" customFormat="1"/>
    <row r="448" s="224" customFormat="1"/>
    <row r="449" s="224" customFormat="1"/>
    <row r="450" s="224" customFormat="1"/>
    <row r="451" s="224" customFormat="1"/>
    <row r="452" s="224" customFormat="1"/>
    <row r="453" s="224" customFormat="1"/>
    <row r="454" s="224" customFormat="1"/>
    <row r="455" s="224" customFormat="1"/>
    <row r="456" s="224" customFormat="1"/>
    <row r="457" s="224" customFormat="1"/>
    <row r="458" s="224" customFormat="1"/>
    <row r="459" s="224" customFormat="1"/>
    <row r="460" s="224" customFormat="1"/>
    <row r="461" s="224" customFormat="1"/>
    <row r="462" s="224" customFormat="1"/>
    <row r="463" s="224" customFormat="1"/>
    <row r="464" s="224" customFormat="1"/>
    <row r="465" s="224" customFormat="1"/>
    <row r="466" s="224" customFormat="1"/>
    <row r="467" s="224" customFormat="1"/>
    <row r="468" s="224" customFormat="1"/>
    <row r="469" s="224" customFormat="1"/>
    <row r="470" s="224" customFormat="1"/>
    <row r="471" s="224" customFormat="1"/>
    <row r="472" s="224" customFormat="1"/>
  </sheetData>
  <mergeCells count="6">
    <mergeCell ref="C30:H30"/>
    <mergeCell ref="J6:O6"/>
    <mergeCell ref="C4:H4"/>
    <mergeCell ref="C6:H6"/>
    <mergeCell ref="C14:H14"/>
    <mergeCell ref="C22:H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150A-FD52-4CFB-9D18-FB0F753D5A0A}">
  <dimension ref="A1:AB81"/>
  <sheetViews>
    <sheetView zoomScale="87" workbookViewId="0">
      <selection activeCell="H55" sqref="H55"/>
    </sheetView>
  </sheetViews>
  <sheetFormatPr defaultRowHeight="15.6"/>
  <cols>
    <col min="1" max="1" width="16.875" style="349" customWidth="1"/>
    <col min="2" max="2" width="13.375" customWidth="1"/>
    <col min="3" max="3" width="16.875" customWidth="1"/>
    <col min="4" max="4" width="7.375" customWidth="1"/>
    <col min="10" max="10" width="12" customWidth="1"/>
    <col min="12" max="28" width="8.625" style="136"/>
  </cols>
  <sheetData>
    <row r="1" spans="2:11">
      <c r="B1" s="136"/>
      <c r="C1" s="136"/>
      <c r="D1" s="136"/>
      <c r="E1" s="136"/>
      <c r="F1" s="136"/>
      <c r="G1" s="136"/>
      <c r="H1" s="136"/>
      <c r="I1" s="136"/>
      <c r="J1" s="136"/>
      <c r="K1" s="136"/>
    </row>
    <row r="2" spans="2:11">
      <c r="B2" s="136"/>
      <c r="C2" s="136"/>
      <c r="D2" s="136"/>
      <c r="E2" s="136"/>
      <c r="F2" s="136"/>
      <c r="G2" s="136"/>
      <c r="H2" s="136"/>
      <c r="I2" s="136"/>
      <c r="J2" s="136"/>
      <c r="K2" s="136"/>
    </row>
    <row r="3" spans="2:11">
      <c r="B3" s="350" t="s">
        <v>41</v>
      </c>
      <c r="C3" s="350"/>
      <c r="D3" s="350"/>
      <c r="E3" s="350"/>
      <c r="F3" s="350"/>
      <c r="G3" s="350"/>
      <c r="H3" s="350"/>
      <c r="I3" s="350"/>
      <c r="J3" s="350"/>
      <c r="K3" s="350"/>
    </row>
    <row r="4" spans="2:11">
      <c r="B4" s="141"/>
      <c r="C4" s="141"/>
      <c r="D4" s="141"/>
      <c r="E4" s="141"/>
      <c r="F4" s="141"/>
      <c r="G4" s="141"/>
      <c r="H4" s="141"/>
      <c r="I4" s="141"/>
      <c r="J4" s="142"/>
      <c r="K4" s="17" t="s">
        <v>42</v>
      </c>
    </row>
    <row r="5" spans="2:11" ht="29.1">
      <c r="B5" s="201" t="s">
        <v>18</v>
      </c>
      <c r="C5" s="201" t="s">
        <v>34</v>
      </c>
      <c r="D5" s="202" t="s">
        <v>43</v>
      </c>
      <c r="E5" s="201" t="s">
        <v>20</v>
      </c>
      <c r="F5" s="201" t="s">
        <v>44</v>
      </c>
      <c r="G5" s="201" t="s">
        <v>36</v>
      </c>
      <c r="H5" s="201" t="s">
        <v>39</v>
      </c>
      <c r="I5" s="201" t="s">
        <v>22</v>
      </c>
      <c r="J5" s="201" t="s">
        <v>19</v>
      </c>
      <c r="K5" s="201" t="s">
        <v>45</v>
      </c>
    </row>
    <row r="6" spans="2:11" ht="15" customHeight="1">
      <c r="B6" s="193">
        <v>44287</v>
      </c>
      <c r="C6" s="194" t="s">
        <v>46</v>
      </c>
      <c r="D6" s="194"/>
      <c r="E6" s="194"/>
      <c r="F6" s="194"/>
      <c r="G6" s="195">
        <v>2920</v>
      </c>
      <c r="H6" s="195">
        <v>265.45</v>
      </c>
      <c r="I6" s="196">
        <v>2654.55</v>
      </c>
      <c r="J6" s="197"/>
      <c r="K6" s="197"/>
    </row>
    <row r="7" spans="2:11" ht="15" customHeight="1">
      <c r="B7" s="193">
        <v>44287</v>
      </c>
      <c r="C7" s="35" t="s">
        <v>47</v>
      </c>
      <c r="D7" s="198" t="s">
        <v>48</v>
      </c>
      <c r="E7" s="194"/>
      <c r="F7" s="35">
        <v>808.12</v>
      </c>
      <c r="G7" s="195"/>
      <c r="H7" s="195"/>
      <c r="I7" s="196"/>
      <c r="J7" s="35">
        <v>808.12</v>
      </c>
      <c r="K7" s="197"/>
    </row>
    <row r="8" spans="2:11" ht="19.5" customHeight="1">
      <c r="B8" s="44">
        <v>44288</v>
      </c>
      <c r="C8" s="45" t="s">
        <v>46</v>
      </c>
      <c r="D8" s="45"/>
      <c r="E8" s="45"/>
      <c r="F8" s="46"/>
      <c r="G8" s="47">
        <v>2790</v>
      </c>
      <c r="H8" s="47">
        <v>253.64</v>
      </c>
      <c r="I8" s="48">
        <v>2536.36</v>
      </c>
      <c r="J8" s="21"/>
      <c r="K8" s="38"/>
    </row>
    <row r="9" spans="2:11" ht="30.95" customHeight="1">
      <c r="B9" s="44">
        <v>44289</v>
      </c>
      <c r="C9" s="45" t="s">
        <v>46</v>
      </c>
      <c r="D9" s="199"/>
      <c r="E9" s="45"/>
      <c r="F9" s="46"/>
      <c r="G9" s="49">
        <v>4100</v>
      </c>
      <c r="H9" s="49">
        <v>372.73</v>
      </c>
      <c r="I9" s="48">
        <v>3727.27</v>
      </c>
      <c r="J9" s="21"/>
      <c r="K9" s="38"/>
    </row>
    <row r="10" spans="2:11" ht="15" customHeight="1">
      <c r="B10" s="44">
        <v>44291</v>
      </c>
      <c r="C10" s="45" t="s">
        <v>46</v>
      </c>
      <c r="D10" s="199"/>
      <c r="E10" s="45"/>
      <c r="F10" s="46"/>
      <c r="G10" s="49">
        <v>1250</v>
      </c>
      <c r="H10" s="49">
        <v>113.64</v>
      </c>
      <c r="I10" s="48">
        <v>1136.3599999999999</v>
      </c>
      <c r="J10" s="21"/>
      <c r="K10" s="38"/>
    </row>
    <row r="11" spans="2:11" ht="15" customHeight="1">
      <c r="B11" s="44">
        <v>44292</v>
      </c>
      <c r="C11" s="45" t="s">
        <v>46</v>
      </c>
      <c r="D11" s="199"/>
      <c r="E11" s="45"/>
      <c r="F11" s="46"/>
      <c r="G11" s="49">
        <v>1370</v>
      </c>
      <c r="H11" s="49">
        <v>124.55</v>
      </c>
      <c r="I11" s="48">
        <v>1245.45</v>
      </c>
      <c r="J11" s="21"/>
      <c r="K11" s="38"/>
    </row>
    <row r="12" spans="2:11" ht="15" customHeight="1">
      <c r="B12" s="44">
        <v>44293</v>
      </c>
      <c r="C12" s="45" t="s">
        <v>46</v>
      </c>
      <c r="D12" s="200"/>
      <c r="E12" s="45"/>
      <c r="F12" s="50"/>
      <c r="G12" s="51">
        <v>1800</v>
      </c>
      <c r="H12" s="51">
        <v>163.63999999999999</v>
      </c>
      <c r="I12" s="52">
        <v>1636.36</v>
      </c>
      <c r="J12" s="27"/>
      <c r="K12" s="39"/>
    </row>
    <row r="13" spans="2:11" ht="15" customHeight="1">
      <c r="B13" s="44">
        <v>44294</v>
      </c>
      <c r="C13" s="45" t="s">
        <v>46</v>
      </c>
      <c r="D13" s="200"/>
      <c r="E13" s="46"/>
      <c r="F13" s="53"/>
      <c r="G13" s="49">
        <v>2720</v>
      </c>
      <c r="H13" s="49">
        <v>247.27</v>
      </c>
      <c r="I13" s="54">
        <v>2472.73</v>
      </c>
      <c r="J13" s="28"/>
      <c r="K13" s="40"/>
    </row>
    <row r="14" spans="2:11" ht="15" customHeight="1">
      <c r="B14" s="44">
        <v>44295</v>
      </c>
      <c r="C14" s="45" t="s">
        <v>46</v>
      </c>
      <c r="D14" s="200"/>
      <c r="E14" s="46"/>
      <c r="F14" s="53"/>
      <c r="G14" s="49">
        <v>2430</v>
      </c>
      <c r="H14" s="49">
        <v>220.91</v>
      </c>
      <c r="I14" s="54">
        <v>2209.09</v>
      </c>
      <c r="J14" s="28"/>
      <c r="K14" s="40"/>
    </row>
    <row r="15" spans="2:11" ht="15" customHeight="1">
      <c r="B15" s="55">
        <v>44296</v>
      </c>
      <c r="C15" s="56" t="s">
        <v>46</v>
      </c>
      <c r="D15" s="200"/>
      <c r="E15" s="50"/>
      <c r="F15" s="57"/>
      <c r="G15" s="51">
        <v>3630</v>
      </c>
      <c r="H15" s="51">
        <v>330</v>
      </c>
      <c r="I15" s="58">
        <v>3300</v>
      </c>
      <c r="J15" s="29"/>
      <c r="K15" s="41"/>
    </row>
    <row r="16" spans="2:11" ht="19.5" customHeight="1">
      <c r="B16" s="55">
        <v>44296</v>
      </c>
      <c r="C16" s="35" t="s">
        <v>49</v>
      </c>
      <c r="D16" s="198" t="s">
        <v>50</v>
      </c>
      <c r="E16" s="35"/>
      <c r="F16" s="35">
        <v>313.08999999999997</v>
      </c>
      <c r="G16" s="36"/>
      <c r="H16" s="36"/>
      <c r="I16" s="37"/>
      <c r="J16" s="35">
        <v>313.08999999999997</v>
      </c>
      <c r="K16" s="42"/>
    </row>
    <row r="17" spans="2:11" ht="30.95" customHeight="1">
      <c r="B17" s="60"/>
      <c r="C17" s="35"/>
      <c r="D17" s="198"/>
      <c r="E17" s="35"/>
      <c r="F17" s="37"/>
      <c r="G17" s="36"/>
      <c r="H17" s="36"/>
      <c r="I17" s="37"/>
      <c r="J17" s="37"/>
      <c r="K17" s="42"/>
    </row>
    <row r="18" spans="2:11" ht="15.95" thickBot="1">
      <c r="B18" s="203" t="s">
        <v>31</v>
      </c>
      <c r="C18" s="43"/>
      <c r="D18" s="43"/>
      <c r="E18" s="43"/>
      <c r="F18" s="59">
        <f>SUM(F6:F17)</f>
        <v>1121.21</v>
      </c>
      <c r="G18" s="64">
        <f>SUM(G6:G17)</f>
        <v>23010</v>
      </c>
      <c r="H18" s="64">
        <f>SUM(H6:H17)</f>
        <v>2091.83</v>
      </c>
      <c r="I18" s="64">
        <f>SUM(I6:I17)</f>
        <v>20918.170000000002</v>
      </c>
      <c r="J18" s="59">
        <f>SUM(J6:J17)</f>
        <v>1121.21</v>
      </c>
      <c r="K18" s="61"/>
    </row>
    <row r="20" spans="2:11">
      <c r="B20" s="136"/>
      <c r="C20" s="136"/>
      <c r="D20" s="136"/>
      <c r="E20" s="136"/>
      <c r="F20" s="136"/>
      <c r="G20" s="136"/>
      <c r="H20" s="136"/>
      <c r="I20" s="136"/>
      <c r="J20" s="136"/>
      <c r="K20" s="136"/>
    </row>
    <row r="21" spans="2:11">
      <c r="B21" s="136"/>
      <c r="C21" s="136"/>
      <c r="D21" s="136"/>
      <c r="E21" s="136"/>
      <c r="F21" s="136"/>
      <c r="G21" s="136"/>
      <c r="H21" s="136"/>
      <c r="I21" s="136"/>
      <c r="J21" s="136"/>
      <c r="K21" s="136"/>
    </row>
    <row r="22" spans="2:11">
      <c r="B22" s="136"/>
      <c r="C22" s="136"/>
      <c r="D22" s="136"/>
      <c r="E22" s="136"/>
      <c r="F22" s="136"/>
      <c r="G22" s="136"/>
      <c r="H22" s="136"/>
      <c r="I22" s="136"/>
      <c r="J22" s="136"/>
      <c r="K22" s="136"/>
    </row>
    <row r="23" spans="2:11">
      <c r="B23" s="136"/>
      <c r="C23" s="136"/>
      <c r="D23" s="136"/>
      <c r="E23" s="136"/>
      <c r="F23" s="136"/>
      <c r="G23" s="136"/>
      <c r="H23" s="136"/>
      <c r="I23" s="136"/>
      <c r="J23" s="136"/>
      <c r="K23" s="136"/>
    </row>
    <row r="24" spans="2:11">
      <c r="B24" s="136"/>
      <c r="C24" s="136"/>
      <c r="D24" s="136"/>
      <c r="E24" s="136"/>
      <c r="F24" s="136"/>
      <c r="G24" s="136"/>
      <c r="H24" s="136"/>
      <c r="I24" s="136"/>
      <c r="J24" s="136"/>
      <c r="K24" s="136"/>
    </row>
    <row r="25" spans="2:11">
      <c r="B25" s="136"/>
      <c r="C25" s="136"/>
      <c r="D25" s="136"/>
      <c r="E25" s="136"/>
      <c r="F25" s="136"/>
      <c r="G25" s="136"/>
      <c r="H25" s="136"/>
      <c r="I25" s="136"/>
      <c r="J25" s="136"/>
      <c r="K25" s="136"/>
    </row>
    <row r="26" spans="2:11">
      <c r="B26" s="136"/>
      <c r="C26" s="136"/>
      <c r="D26" s="136"/>
      <c r="E26" s="136"/>
      <c r="F26" s="136"/>
      <c r="G26" s="136"/>
      <c r="H26" s="136"/>
      <c r="I26" s="136"/>
      <c r="J26" s="136"/>
      <c r="K26" s="136"/>
    </row>
    <row r="27" spans="2:11">
      <c r="B27" s="136"/>
      <c r="C27" s="136"/>
      <c r="D27" s="136"/>
      <c r="E27" s="136"/>
      <c r="F27" s="136"/>
      <c r="G27" s="136"/>
      <c r="H27" s="136"/>
      <c r="I27" s="136"/>
      <c r="J27" s="136"/>
      <c r="K27" s="136"/>
    </row>
    <row r="28" spans="2:11">
      <c r="B28" s="136"/>
      <c r="C28" s="136"/>
      <c r="D28" s="136"/>
      <c r="E28" s="136"/>
      <c r="F28" s="136"/>
      <c r="G28" s="136"/>
      <c r="H28" s="136"/>
      <c r="I28" s="136"/>
      <c r="J28" s="136"/>
      <c r="K28" s="136"/>
    </row>
    <row r="29" spans="2:11">
      <c r="B29" s="136"/>
      <c r="C29" s="136"/>
      <c r="D29" s="136"/>
      <c r="E29" s="136"/>
      <c r="F29" s="136"/>
      <c r="G29" s="136"/>
      <c r="H29" s="136"/>
      <c r="I29" s="136"/>
      <c r="J29" s="136"/>
      <c r="K29" s="136"/>
    </row>
    <row r="30" spans="2:11">
      <c r="B30" s="136"/>
      <c r="C30" s="136"/>
      <c r="D30" s="136"/>
      <c r="E30" s="136"/>
      <c r="F30" s="136"/>
      <c r="G30" s="136"/>
      <c r="H30" s="136"/>
      <c r="I30" s="136"/>
      <c r="J30" s="136"/>
      <c r="K30" s="136"/>
    </row>
    <row r="31" spans="2:11">
      <c r="B31" s="136"/>
      <c r="C31" s="136"/>
      <c r="D31" s="136"/>
      <c r="E31" s="136"/>
      <c r="F31" s="136"/>
      <c r="G31" s="136"/>
      <c r="H31" s="136"/>
      <c r="I31" s="136"/>
      <c r="J31" s="136"/>
      <c r="K31" s="136"/>
    </row>
    <row r="32" spans="2:11">
      <c r="B32" s="136"/>
      <c r="C32" s="136"/>
      <c r="D32" s="136"/>
      <c r="E32" s="136"/>
      <c r="F32" s="136"/>
      <c r="G32" s="136"/>
      <c r="H32" s="136"/>
      <c r="I32" s="136"/>
      <c r="J32" s="136"/>
      <c r="K32" s="136"/>
    </row>
    <row r="33" spans="2:11">
      <c r="B33" s="136"/>
      <c r="C33" s="136"/>
      <c r="D33" s="136"/>
      <c r="E33" s="136"/>
      <c r="F33" s="136"/>
      <c r="G33" s="136"/>
      <c r="H33" s="136"/>
      <c r="I33" s="136"/>
      <c r="J33" s="136"/>
      <c r="K33" s="136"/>
    </row>
    <row r="34" spans="2:11">
      <c r="B34" s="136"/>
      <c r="C34" s="136"/>
      <c r="D34" s="136"/>
      <c r="E34" s="136"/>
      <c r="F34" s="136"/>
      <c r="G34" s="136"/>
      <c r="H34" s="136"/>
      <c r="I34" s="136"/>
      <c r="J34" s="136"/>
      <c r="K34" s="136"/>
    </row>
    <row r="35" spans="2:11">
      <c r="B35" s="136"/>
      <c r="C35" s="136"/>
      <c r="D35" s="136"/>
      <c r="E35" s="136"/>
      <c r="F35" s="136"/>
      <c r="G35" s="136"/>
      <c r="H35" s="136"/>
      <c r="I35" s="136"/>
      <c r="J35" s="136"/>
      <c r="K35" s="136"/>
    </row>
    <row r="36" spans="2:11">
      <c r="B36" s="136"/>
      <c r="C36" s="136"/>
      <c r="D36" s="136"/>
      <c r="E36" s="136"/>
      <c r="F36" s="136"/>
      <c r="G36" s="136"/>
      <c r="H36" s="136"/>
      <c r="I36" s="136"/>
      <c r="J36" s="136"/>
      <c r="K36" s="136"/>
    </row>
    <row r="37" spans="2:11">
      <c r="B37" s="136"/>
      <c r="C37" s="136"/>
      <c r="D37" s="136"/>
      <c r="E37" s="136"/>
      <c r="F37" s="136"/>
      <c r="G37" s="136"/>
      <c r="H37" s="136"/>
      <c r="I37" s="136"/>
      <c r="J37" s="136"/>
      <c r="K37" s="136"/>
    </row>
    <row r="38" spans="2:11">
      <c r="B38" s="136"/>
      <c r="C38" s="136"/>
      <c r="D38" s="136"/>
      <c r="E38" s="136"/>
      <c r="F38" s="136"/>
      <c r="G38" s="136"/>
      <c r="H38" s="136"/>
      <c r="I38" s="136"/>
      <c r="J38" s="136"/>
      <c r="K38" s="136"/>
    </row>
    <row r="39" spans="2:11">
      <c r="B39" s="136"/>
      <c r="C39" s="136"/>
      <c r="D39" s="136"/>
      <c r="E39" s="136"/>
      <c r="F39" s="136"/>
      <c r="G39" s="136"/>
      <c r="H39" s="136"/>
      <c r="I39" s="136"/>
      <c r="J39" s="136"/>
      <c r="K39" s="136"/>
    </row>
    <row r="40" spans="2:11">
      <c r="B40" s="136"/>
      <c r="C40" s="136"/>
      <c r="D40" s="136"/>
      <c r="E40" s="136"/>
      <c r="F40" s="136"/>
      <c r="G40" s="136"/>
      <c r="H40" s="136"/>
      <c r="I40" s="136"/>
      <c r="J40" s="136"/>
      <c r="K40" s="136"/>
    </row>
    <row r="41" spans="2:11">
      <c r="B41" s="136"/>
      <c r="C41" s="136"/>
      <c r="D41" s="136"/>
      <c r="E41" s="136"/>
      <c r="F41" s="136"/>
      <c r="G41" s="136"/>
      <c r="H41" s="136"/>
      <c r="I41" s="136"/>
      <c r="J41" s="136"/>
      <c r="K41" s="136"/>
    </row>
    <row r="42" spans="2:11">
      <c r="B42" s="136"/>
      <c r="C42" s="136"/>
      <c r="D42" s="136"/>
      <c r="E42" s="136"/>
      <c r="F42" s="136"/>
      <c r="G42" s="136"/>
      <c r="H42" s="136"/>
      <c r="I42" s="136"/>
      <c r="J42" s="136"/>
      <c r="K42" s="136"/>
    </row>
    <row r="43" spans="2:11">
      <c r="B43" s="136"/>
      <c r="C43" s="136"/>
      <c r="D43" s="136"/>
      <c r="E43" s="136"/>
      <c r="F43" s="136"/>
      <c r="G43" s="136"/>
      <c r="H43" s="136"/>
      <c r="I43" s="136"/>
      <c r="J43" s="136"/>
      <c r="K43" s="136"/>
    </row>
    <row r="44" spans="2:11">
      <c r="B44" s="136"/>
      <c r="C44" s="136"/>
      <c r="D44" s="136"/>
      <c r="E44" s="136"/>
      <c r="F44" s="136"/>
      <c r="G44" s="136"/>
      <c r="H44" s="136"/>
      <c r="I44" s="136"/>
      <c r="J44" s="136"/>
      <c r="K44" s="136"/>
    </row>
    <row r="45" spans="2:11">
      <c r="B45" s="136"/>
      <c r="C45" s="136"/>
      <c r="D45" s="136"/>
      <c r="E45" s="136"/>
      <c r="F45" s="136"/>
      <c r="G45" s="136"/>
      <c r="H45" s="136"/>
      <c r="I45" s="136"/>
      <c r="J45" s="136"/>
      <c r="K45" s="136"/>
    </row>
    <row r="46" spans="2:11">
      <c r="B46" s="136"/>
      <c r="C46" s="136"/>
      <c r="D46" s="136"/>
      <c r="E46" s="136"/>
      <c r="F46" s="136"/>
      <c r="G46" s="136"/>
      <c r="H46" s="136"/>
      <c r="I46" s="136"/>
      <c r="J46" s="136"/>
      <c r="K46" s="136"/>
    </row>
    <row r="47" spans="2:11">
      <c r="B47" s="136"/>
      <c r="C47" s="136"/>
      <c r="D47" s="136"/>
      <c r="E47" s="136"/>
      <c r="F47" s="136"/>
      <c r="G47" s="136"/>
      <c r="H47" s="136"/>
      <c r="I47" s="136"/>
      <c r="J47" s="136"/>
      <c r="K47" s="136"/>
    </row>
    <row r="48" spans="2:11">
      <c r="B48" s="136"/>
      <c r="C48" s="136"/>
      <c r="D48" s="136"/>
      <c r="E48" s="136"/>
      <c r="F48" s="136"/>
      <c r="G48" s="136"/>
      <c r="H48" s="136"/>
      <c r="I48" s="136"/>
      <c r="J48" s="136"/>
      <c r="K48" s="136"/>
    </row>
    <row r="49" spans="2:11">
      <c r="B49" s="136"/>
      <c r="C49" s="136"/>
      <c r="D49" s="136"/>
      <c r="E49" s="136"/>
      <c r="F49" s="136"/>
      <c r="G49" s="136"/>
      <c r="H49" s="136"/>
      <c r="I49" s="136"/>
      <c r="J49" s="136"/>
      <c r="K49" s="136"/>
    </row>
    <row r="50" spans="2:11">
      <c r="B50" s="136"/>
      <c r="C50" s="136"/>
      <c r="D50" s="136"/>
      <c r="E50" s="136"/>
      <c r="F50" s="136"/>
      <c r="G50" s="136"/>
      <c r="H50" s="136"/>
      <c r="I50" s="136"/>
      <c r="J50" s="136"/>
      <c r="K50" s="136"/>
    </row>
    <row r="51" spans="2:11">
      <c r="B51" s="136"/>
      <c r="C51" s="136"/>
      <c r="D51" s="136"/>
      <c r="E51" s="136"/>
      <c r="F51" s="136"/>
      <c r="G51" s="136"/>
      <c r="H51" s="136"/>
      <c r="I51" s="136"/>
      <c r="J51" s="136"/>
      <c r="K51" s="136"/>
    </row>
    <row r="52" spans="2:11">
      <c r="B52" s="136"/>
      <c r="C52" s="136"/>
      <c r="D52" s="136"/>
      <c r="E52" s="136"/>
      <c r="F52" s="136"/>
      <c r="G52" s="136"/>
      <c r="H52" s="136"/>
      <c r="I52" s="136"/>
      <c r="J52" s="136"/>
      <c r="K52" s="136"/>
    </row>
    <row r="53" spans="2:11">
      <c r="B53" s="136"/>
      <c r="C53" s="136"/>
      <c r="D53" s="136"/>
      <c r="E53" s="136"/>
      <c r="F53" s="136"/>
      <c r="G53" s="136"/>
      <c r="H53" s="136"/>
      <c r="I53" s="136"/>
      <c r="J53" s="136"/>
      <c r="K53" s="136"/>
    </row>
    <row r="54" spans="2:11">
      <c r="B54" s="136"/>
      <c r="C54" s="136"/>
      <c r="D54" s="136"/>
      <c r="E54" s="136"/>
      <c r="F54" s="136"/>
      <c r="G54" s="136"/>
      <c r="H54" s="136"/>
      <c r="I54" s="136"/>
      <c r="J54" s="136"/>
      <c r="K54" s="136"/>
    </row>
    <row r="55" spans="2:11">
      <c r="B55" s="136"/>
      <c r="C55" s="136"/>
      <c r="D55" s="136"/>
      <c r="E55" s="136"/>
      <c r="F55" s="136"/>
      <c r="G55" s="136"/>
      <c r="H55" s="136"/>
      <c r="I55" s="136"/>
      <c r="J55" s="136"/>
      <c r="K55" s="136"/>
    </row>
    <row r="56" spans="2:11">
      <c r="B56" s="136"/>
      <c r="C56" s="136"/>
      <c r="D56" s="136"/>
      <c r="E56" s="136"/>
      <c r="F56" s="136"/>
      <c r="G56" s="136"/>
      <c r="H56" s="136"/>
      <c r="I56" s="136"/>
      <c r="J56" s="136"/>
      <c r="K56" s="136"/>
    </row>
    <row r="57" spans="2:11">
      <c r="B57" s="136"/>
      <c r="C57" s="136"/>
      <c r="D57" s="136"/>
      <c r="E57" s="136"/>
      <c r="F57" s="136"/>
      <c r="G57" s="136"/>
      <c r="H57" s="136"/>
      <c r="I57" s="136"/>
      <c r="J57" s="136"/>
      <c r="K57" s="136"/>
    </row>
    <row r="58" spans="2:11">
      <c r="B58" s="136"/>
      <c r="C58" s="136"/>
      <c r="D58" s="136"/>
      <c r="E58" s="136"/>
      <c r="F58" s="136"/>
      <c r="G58" s="136"/>
      <c r="H58" s="136"/>
      <c r="I58" s="136"/>
      <c r="J58" s="136"/>
      <c r="K58" s="136"/>
    </row>
    <row r="59" spans="2:11">
      <c r="B59" s="136"/>
      <c r="C59" s="136"/>
      <c r="D59" s="136"/>
      <c r="E59" s="136"/>
      <c r="F59" s="136"/>
      <c r="G59" s="136"/>
      <c r="H59" s="136"/>
      <c r="I59" s="136"/>
      <c r="J59" s="136"/>
      <c r="K59" s="136"/>
    </row>
    <row r="60" spans="2:11">
      <c r="B60" s="136"/>
      <c r="C60" s="136"/>
      <c r="D60" s="136"/>
      <c r="E60" s="136"/>
      <c r="F60" s="136"/>
      <c r="G60" s="136"/>
      <c r="H60" s="136"/>
      <c r="I60" s="136"/>
      <c r="J60" s="136"/>
      <c r="K60" s="136"/>
    </row>
    <row r="61" spans="2:11">
      <c r="B61" s="136"/>
      <c r="C61" s="136"/>
      <c r="D61" s="136"/>
      <c r="E61" s="136"/>
      <c r="F61" s="136"/>
      <c r="G61" s="136"/>
      <c r="H61" s="136"/>
      <c r="I61" s="136"/>
      <c r="J61" s="136"/>
      <c r="K61" s="136"/>
    </row>
    <row r="62" spans="2:11">
      <c r="B62" s="136"/>
      <c r="C62" s="136"/>
      <c r="D62" s="136"/>
      <c r="E62" s="136"/>
      <c r="F62" s="136"/>
      <c r="G62" s="136"/>
      <c r="H62" s="136"/>
      <c r="I62" s="136"/>
      <c r="J62" s="136"/>
      <c r="K62" s="136"/>
    </row>
    <row r="63" spans="2:11">
      <c r="B63" s="136"/>
      <c r="C63" s="136"/>
      <c r="D63" s="136"/>
      <c r="E63" s="136"/>
      <c r="F63" s="136"/>
      <c r="G63" s="136"/>
      <c r="H63" s="136"/>
      <c r="I63" s="136"/>
      <c r="J63" s="136"/>
      <c r="K63" s="136"/>
    </row>
    <row r="64" spans="2:11">
      <c r="B64" s="136"/>
      <c r="C64" s="136"/>
      <c r="D64" s="136"/>
      <c r="E64" s="136"/>
      <c r="F64" s="136"/>
      <c r="G64" s="136"/>
      <c r="H64" s="136"/>
      <c r="I64" s="136"/>
      <c r="J64" s="136"/>
      <c r="K64" s="136"/>
    </row>
    <row r="65" spans="2:11">
      <c r="B65" s="136"/>
      <c r="C65" s="136"/>
      <c r="D65" s="136"/>
      <c r="E65" s="136"/>
      <c r="F65" s="136"/>
      <c r="G65" s="136"/>
      <c r="H65" s="136"/>
      <c r="I65" s="136"/>
      <c r="J65" s="136"/>
      <c r="K65" s="136"/>
    </row>
    <row r="66" spans="2:11">
      <c r="B66" s="136"/>
      <c r="C66" s="136"/>
      <c r="D66" s="136"/>
      <c r="E66" s="136"/>
      <c r="F66" s="136"/>
      <c r="G66" s="136"/>
      <c r="H66" s="136"/>
      <c r="I66" s="136"/>
      <c r="J66" s="136"/>
      <c r="K66" s="136"/>
    </row>
    <row r="67" spans="2:11">
      <c r="B67" s="136"/>
      <c r="C67" s="136"/>
      <c r="D67" s="136"/>
      <c r="E67" s="136"/>
      <c r="F67" s="136"/>
      <c r="G67" s="136"/>
      <c r="H67" s="136"/>
      <c r="I67" s="136"/>
      <c r="J67" s="136"/>
      <c r="K67" s="136"/>
    </row>
    <row r="68" spans="2:11">
      <c r="B68" s="136"/>
      <c r="C68" s="136"/>
      <c r="D68" s="136"/>
      <c r="E68" s="136"/>
      <c r="F68" s="136"/>
      <c r="G68" s="136"/>
      <c r="H68" s="136"/>
      <c r="I68" s="136"/>
      <c r="J68" s="136"/>
      <c r="K68" s="136"/>
    </row>
    <row r="69" spans="2:11">
      <c r="B69" s="136"/>
      <c r="C69" s="136"/>
      <c r="D69" s="136"/>
      <c r="E69" s="136"/>
      <c r="F69" s="136"/>
      <c r="G69" s="136"/>
      <c r="H69" s="136"/>
      <c r="I69" s="136"/>
      <c r="J69" s="136"/>
      <c r="K69" s="136"/>
    </row>
    <row r="70" spans="2:11">
      <c r="B70" s="136"/>
      <c r="C70" s="136"/>
      <c r="D70" s="136"/>
      <c r="E70" s="136"/>
      <c r="F70" s="136"/>
      <c r="G70" s="136"/>
      <c r="H70" s="136"/>
      <c r="I70" s="136"/>
      <c r="J70" s="136"/>
      <c r="K70" s="136"/>
    </row>
    <row r="71" spans="2:11">
      <c r="B71" s="136"/>
      <c r="C71" s="136"/>
      <c r="D71" s="136"/>
      <c r="E71" s="136"/>
      <c r="F71" s="136"/>
      <c r="G71" s="136"/>
      <c r="H71" s="136"/>
      <c r="I71" s="136"/>
      <c r="J71" s="136"/>
      <c r="K71" s="136"/>
    </row>
    <row r="72" spans="2:11">
      <c r="B72" s="136"/>
      <c r="C72" s="136"/>
      <c r="D72" s="136"/>
      <c r="E72" s="136"/>
      <c r="F72" s="136"/>
      <c r="G72" s="136"/>
      <c r="H72" s="136"/>
      <c r="I72" s="136"/>
      <c r="J72" s="136"/>
      <c r="K72" s="136"/>
    </row>
    <row r="73" spans="2:11">
      <c r="B73" s="136"/>
      <c r="C73" s="136"/>
      <c r="D73" s="136"/>
      <c r="E73" s="136"/>
      <c r="F73" s="136"/>
      <c r="G73" s="136"/>
      <c r="H73" s="136"/>
      <c r="I73" s="136"/>
      <c r="J73" s="136"/>
      <c r="K73" s="136"/>
    </row>
    <row r="74" spans="2:11">
      <c r="B74" s="136"/>
      <c r="C74" s="136"/>
      <c r="D74" s="136"/>
      <c r="E74" s="136"/>
      <c r="F74" s="136"/>
      <c r="G74" s="136"/>
      <c r="H74" s="136"/>
      <c r="I74" s="136"/>
      <c r="J74" s="136"/>
      <c r="K74" s="136"/>
    </row>
    <row r="75" spans="2:11">
      <c r="B75" s="136"/>
      <c r="C75" s="136"/>
      <c r="D75" s="136"/>
      <c r="E75" s="136"/>
      <c r="F75" s="136"/>
      <c r="G75" s="136"/>
      <c r="H75" s="136"/>
      <c r="I75" s="136"/>
      <c r="J75" s="136"/>
      <c r="K75" s="136"/>
    </row>
    <row r="76" spans="2:11">
      <c r="B76" s="136"/>
      <c r="C76" s="136"/>
      <c r="D76" s="136"/>
      <c r="E76" s="136"/>
      <c r="F76" s="136"/>
      <c r="G76" s="136"/>
      <c r="H76" s="136"/>
      <c r="I76" s="136"/>
      <c r="J76" s="136"/>
      <c r="K76" s="136"/>
    </row>
    <row r="77" spans="2:11">
      <c r="B77" s="136"/>
      <c r="C77" s="136"/>
      <c r="D77" s="136"/>
      <c r="E77" s="136"/>
      <c r="F77" s="136"/>
      <c r="G77" s="136"/>
      <c r="H77" s="136"/>
      <c r="I77" s="136"/>
      <c r="J77" s="136"/>
      <c r="K77" s="136"/>
    </row>
    <row r="78" spans="2:11">
      <c r="C78" s="136"/>
      <c r="D78" s="136"/>
      <c r="E78" s="136"/>
      <c r="F78" s="136"/>
      <c r="G78" s="136"/>
      <c r="H78" s="136"/>
      <c r="I78" s="136"/>
      <c r="J78" s="136"/>
      <c r="K78" s="136"/>
    </row>
    <row r="79" spans="2:11">
      <c r="C79" s="136"/>
      <c r="D79" s="136"/>
      <c r="E79" s="136"/>
      <c r="F79" s="136"/>
      <c r="G79" s="136"/>
      <c r="H79" s="136"/>
      <c r="I79" s="136"/>
      <c r="J79" s="136"/>
      <c r="K79" s="136"/>
    </row>
    <row r="80" spans="2:11">
      <c r="C80" s="136"/>
      <c r="D80" s="136"/>
      <c r="E80" s="136"/>
      <c r="F80" s="136"/>
      <c r="G80" s="136"/>
      <c r="H80" s="136"/>
      <c r="I80" s="136"/>
      <c r="J80" s="136"/>
      <c r="K80" s="136"/>
    </row>
    <row r="81" spans="3:11">
      <c r="C81" s="136"/>
      <c r="D81" s="136"/>
      <c r="E81" s="136"/>
      <c r="F81" s="136"/>
      <c r="G81" s="136"/>
      <c r="H81" s="136"/>
      <c r="I81" s="136"/>
      <c r="J81" s="136"/>
      <c r="K81" s="136"/>
    </row>
  </sheetData>
  <mergeCells count="2">
    <mergeCell ref="A1:A1048576"/>
    <mergeCell ref="B3:K3"/>
  </mergeCells>
  <pageMargins left="0.7" right="0.7" top="0.75" bottom="0.75" header="0.3" footer="0.3"/>
  <pageSetup orientation="portrait" r:id="rId1"/>
  <ignoredErrors>
    <ignoredError sqref="D7 D1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08BF-8176-448D-A8AA-AC8C017C99B6}">
  <dimension ref="A1:IK472"/>
  <sheetViews>
    <sheetView showGridLines="0" topLeftCell="C1" workbookViewId="0">
      <selection activeCell="N38" sqref="N38"/>
    </sheetView>
  </sheetViews>
  <sheetFormatPr defaultColWidth="8.625" defaultRowHeight="14.45"/>
  <cols>
    <col min="1" max="1" width="17.375" style="204" customWidth="1"/>
    <col min="2" max="2" width="8.625" style="204"/>
    <col min="3" max="3" width="10.625" style="205" customWidth="1"/>
    <col min="4" max="4" width="20.625" style="205" customWidth="1"/>
    <col min="5" max="6" width="10.625" style="205" customWidth="1"/>
    <col min="7" max="7" width="25.625" style="205" customWidth="1"/>
    <col min="8" max="8" width="10.625" style="205" customWidth="1"/>
    <col min="9" max="9" width="5.125" style="204" customWidth="1"/>
    <col min="10" max="10" width="10.625" style="204" customWidth="1"/>
    <col min="11" max="11" width="20.625" style="204" customWidth="1"/>
    <col min="12" max="13" width="10.625" style="204" customWidth="1"/>
    <col min="14" max="14" width="20.625" style="204" customWidth="1"/>
    <col min="15" max="17" width="10.625" style="204" customWidth="1"/>
    <col min="18" max="245" width="8.625" style="204"/>
    <col min="246" max="16384" width="8.625" style="205"/>
  </cols>
  <sheetData>
    <row r="1" spans="3:15" s="204" customFormat="1"/>
    <row r="2" spans="3:15" s="204" customFormat="1"/>
    <row r="4" spans="3:15">
      <c r="C4" s="348" t="s">
        <v>32</v>
      </c>
      <c r="D4" s="348"/>
      <c r="E4" s="348"/>
      <c r="F4" s="348"/>
      <c r="G4" s="348"/>
      <c r="H4" s="348"/>
    </row>
    <row r="5" spans="3:15" ht="15" thickBot="1">
      <c r="C5" s="206"/>
      <c r="D5" s="206"/>
      <c r="E5" s="206"/>
      <c r="F5" s="206"/>
      <c r="G5" s="206"/>
      <c r="H5" s="207">
        <v>200</v>
      </c>
      <c r="J5" s="205"/>
      <c r="K5" s="205"/>
      <c r="L5" s="205"/>
      <c r="M5" s="205"/>
      <c r="N5" s="205"/>
      <c r="O5" s="207">
        <v>610</v>
      </c>
    </row>
    <row r="6" spans="3:15" ht="15" thickBot="1">
      <c r="C6" s="345" t="s">
        <v>22</v>
      </c>
      <c r="D6" s="346"/>
      <c r="E6" s="346"/>
      <c r="F6" s="346"/>
      <c r="G6" s="346"/>
      <c r="H6" s="347"/>
      <c r="J6" s="345" t="s">
        <v>33</v>
      </c>
      <c r="K6" s="346"/>
      <c r="L6" s="346"/>
      <c r="M6" s="346"/>
      <c r="N6" s="346"/>
      <c r="O6" s="347"/>
    </row>
    <row r="7" spans="3:15" ht="15" thickBot="1">
      <c r="C7" s="208" t="s">
        <v>18</v>
      </c>
      <c r="D7" s="209" t="s">
        <v>34</v>
      </c>
      <c r="E7" s="210" t="s">
        <v>24</v>
      </c>
      <c r="F7" s="208" t="s">
        <v>18</v>
      </c>
      <c r="G7" s="209" t="s">
        <v>34</v>
      </c>
      <c r="H7" s="209" t="s">
        <v>24</v>
      </c>
      <c r="J7" s="208" t="s">
        <v>18</v>
      </c>
      <c r="K7" s="209" t="s">
        <v>34</v>
      </c>
      <c r="L7" s="210" t="s">
        <v>24</v>
      </c>
      <c r="M7" s="208" t="s">
        <v>18</v>
      </c>
      <c r="N7" s="209" t="s">
        <v>34</v>
      </c>
      <c r="O7" s="209" t="s">
        <v>24</v>
      </c>
    </row>
    <row r="8" spans="3:15">
      <c r="C8" s="206"/>
      <c r="D8" s="206"/>
      <c r="E8" s="206"/>
      <c r="F8" s="211">
        <v>44287</v>
      </c>
      <c r="G8" s="212" t="s">
        <v>35</v>
      </c>
      <c r="H8" s="213">
        <v>350000</v>
      </c>
      <c r="J8" s="225">
        <v>44287</v>
      </c>
      <c r="K8" s="212" t="s">
        <v>35</v>
      </c>
      <c r="L8" s="212">
        <v>5588.04</v>
      </c>
      <c r="M8" s="214">
        <v>44316</v>
      </c>
      <c r="N8" s="215" t="s">
        <v>51</v>
      </c>
      <c r="O8" s="216">
        <f>'3 - Cash Receipts Journal'!J18</f>
        <v>1121.21</v>
      </c>
    </row>
    <row r="9" spans="3:15">
      <c r="C9" s="206"/>
      <c r="D9" s="206"/>
      <c r="E9" s="206"/>
      <c r="F9" s="211">
        <v>44316</v>
      </c>
      <c r="G9" s="212" t="s">
        <v>36</v>
      </c>
      <c r="H9" s="213">
        <f>'[1]1 - Journals'!I21</f>
        <v>20918.169999999998</v>
      </c>
      <c r="J9" s="225">
        <v>44316</v>
      </c>
      <c r="K9" s="212" t="s">
        <v>37</v>
      </c>
      <c r="L9" s="212">
        <f>'1 - Sales Journal '!K16</f>
        <v>5289.62</v>
      </c>
      <c r="M9" s="211"/>
      <c r="N9" s="212"/>
      <c r="O9" s="213"/>
    </row>
    <row r="10" spans="3:15">
      <c r="C10" s="206"/>
      <c r="D10" s="206"/>
      <c r="E10" s="206"/>
      <c r="F10" s="211">
        <v>44316</v>
      </c>
      <c r="G10" s="212" t="s">
        <v>33</v>
      </c>
      <c r="H10" s="227">
        <f>'1 - Sales Journal '!I16</f>
        <v>4808.75</v>
      </c>
      <c r="J10" s="206"/>
      <c r="K10" s="206"/>
      <c r="L10" s="206"/>
      <c r="M10" s="217"/>
      <c r="N10" s="206"/>
      <c r="O10" s="216"/>
    </row>
    <row r="11" spans="3:15">
      <c r="C11" s="206"/>
      <c r="D11" s="206"/>
      <c r="E11" s="206"/>
      <c r="F11" s="217" t="s">
        <v>38</v>
      </c>
      <c r="G11" s="206"/>
      <c r="H11" s="206"/>
      <c r="J11" s="206"/>
      <c r="K11" s="206"/>
      <c r="L11" s="206"/>
      <c r="M11" s="217" t="s">
        <v>38</v>
      </c>
      <c r="N11" s="206"/>
      <c r="O11" s="206"/>
    </row>
    <row r="12" spans="3:15">
      <c r="C12" s="218"/>
      <c r="F12" s="219"/>
      <c r="J12" s="206"/>
      <c r="K12" s="206"/>
      <c r="L12" s="206"/>
      <c r="M12" s="217" t="s">
        <v>38</v>
      </c>
      <c r="N12" s="206"/>
      <c r="O12" s="206"/>
    </row>
    <row r="13" spans="3:15" ht="15" thickBot="1">
      <c r="C13" s="206"/>
      <c r="D13" s="206"/>
      <c r="E13" s="206"/>
      <c r="F13" s="206"/>
      <c r="G13" s="206"/>
      <c r="H13" s="207">
        <v>820</v>
      </c>
    </row>
    <row r="14" spans="3:15" ht="15" thickBot="1">
      <c r="C14" s="345" t="s">
        <v>39</v>
      </c>
      <c r="D14" s="346"/>
      <c r="E14" s="346"/>
      <c r="F14" s="346"/>
      <c r="G14" s="346"/>
      <c r="H14" s="347"/>
    </row>
    <row r="15" spans="3:15" ht="15" thickBot="1">
      <c r="C15" s="208" t="s">
        <v>18</v>
      </c>
      <c r="D15" s="209" t="s">
        <v>34</v>
      </c>
      <c r="E15" s="210" t="s">
        <v>24</v>
      </c>
      <c r="F15" s="208" t="s">
        <v>18</v>
      </c>
      <c r="G15" s="209" t="s">
        <v>34</v>
      </c>
      <c r="H15" s="209" t="s">
        <v>24</v>
      </c>
    </row>
    <row r="16" spans="3:15">
      <c r="C16" s="206"/>
      <c r="D16" s="206"/>
      <c r="E16" s="206"/>
      <c r="F16" s="211">
        <v>44287</v>
      </c>
      <c r="G16" s="212" t="s">
        <v>35</v>
      </c>
      <c r="H16" s="213">
        <v>2470</v>
      </c>
    </row>
    <row r="17" spans="3:10">
      <c r="C17" s="206"/>
      <c r="D17" s="206"/>
      <c r="E17" s="206"/>
      <c r="F17" s="211">
        <v>44316</v>
      </c>
      <c r="G17" s="212" t="s">
        <v>36</v>
      </c>
      <c r="H17" s="213">
        <f>'[1]1 - Journals'!H21</f>
        <v>2091.83</v>
      </c>
      <c r="J17" s="220"/>
    </row>
    <row r="18" spans="3:10" ht="14.45" customHeight="1">
      <c r="C18" s="206"/>
      <c r="D18" s="206"/>
      <c r="E18" s="206"/>
      <c r="F18" s="211">
        <v>44316</v>
      </c>
      <c r="G18" s="212" t="s">
        <v>33</v>
      </c>
      <c r="H18" s="213">
        <f>'1 - Sales Journal '!J16</f>
        <v>480.87</v>
      </c>
    </row>
    <row r="19" spans="3:10">
      <c r="C19" s="206"/>
      <c r="D19" s="206"/>
      <c r="E19" s="206"/>
      <c r="F19" s="228" t="s">
        <v>38</v>
      </c>
      <c r="G19" s="212"/>
      <c r="H19" s="212"/>
    </row>
    <row r="20" spans="3:10">
      <c r="C20" s="206"/>
      <c r="D20" s="206"/>
      <c r="E20" s="206"/>
      <c r="F20" s="217" t="s">
        <v>38</v>
      </c>
      <c r="G20" s="206"/>
      <c r="H20" s="206"/>
    </row>
    <row r="21" spans="3:10" ht="15" thickBot="1">
      <c r="C21" s="206"/>
      <c r="D21" s="206"/>
      <c r="E21" s="206"/>
      <c r="F21" s="206"/>
      <c r="G21" s="206"/>
      <c r="H21" s="207">
        <v>105</v>
      </c>
    </row>
    <row r="22" spans="3:10" ht="15" thickBot="1">
      <c r="C22" s="345" t="s">
        <v>36</v>
      </c>
      <c r="D22" s="346"/>
      <c r="E22" s="346"/>
      <c r="F22" s="346"/>
      <c r="G22" s="346"/>
      <c r="H22" s="347"/>
    </row>
    <row r="23" spans="3:10" ht="15" thickBot="1">
      <c r="C23" s="208" t="s">
        <v>18</v>
      </c>
      <c r="D23" s="209" t="s">
        <v>34</v>
      </c>
      <c r="E23" s="210" t="s">
        <v>24</v>
      </c>
      <c r="F23" s="208" t="s">
        <v>18</v>
      </c>
      <c r="G23" s="209" t="s">
        <v>34</v>
      </c>
      <c r="H23" s="209" t="s">
        <v>24</v>
      </c>
    </row>
    <row r="24" spans="3:10">
      <c r="C24" s="225">
        <v>44287</v>
      </c>
      <c r="D24" s="212" t="s">
        <v>35</v>
      </c>
      <c r="E24" s="213">
        <v>1580</v>
      </c>
      <c r="F24" s="226">
        <v>44316</v>
      </c>
      <c r="G24" s="212" t="s">
        <v>40</v>
      </c>
      <c r="H24" s="227">
        <f>'[1]1 - Journals'!G40</f>
        <v>23830</v>
      </c>
    </row>
    <row r="25" spans="3:10">
      <c r="C25" s="225">
        <v>44316</v>
      </c>
      <c r="D25" s="212" t="s">
        <v>37</v>
      </c>
      <c r="E25" s="213">
        <f>'[1]1 - Journals'!G21</f>
        <v>23010</v>
      </c>
      <c r="F25" s="211"/>
      <c r="G25" s="212"/>
      <c r="H25" s="227"/>
    </row>
    <row r="26" spans="3:10">
      <c r="C26" s="212"/>
      <c r="D26" s="212"/>
      <c r="E26" s="213"/>
      <c r="F26" s="228"/>
      <c r="G26" s="212"/>
      <c r="H26" s="227"/>
    </row>
    <row r="27" spans="3:10">
      <c r="C27" s="222"/>
      <c r="D27" s="215"/>
      <c r="E27" s="221"/>
      <c r="F27" s="223"/>
      <c r="G27" s="215"/>
      <c r="H27" s="215"/>
    </row>
    <row r="28" spans="3:10">
      <c r="F28" s="219"/>
    </row>
    <row r="29" spans="3:10" ht="15" thickBot="1">
      <c r="C29" s="206"/>
      <c r="D29" s="206"/>
      <c r="E29" s="206"/>
      <c r="F29" s="206"/>
      <c r="G29" s="206"/>
      <c r="H29" s="207">
        <v>100</v>
      </c>
    </row>
    <row r="30" spans="3:10" ht="15" thickBot="1">
      <c r="C30" s="345" t="s">
        <v>40</v>
      </c>
      <c r="D30" s="346"/>
      <c r="E30" s="346"/>
      <c r="F30" s="346"/>
      <c r="G30" s="346"/>
      <c r="H30" s="347"/>
    </row>
    <row r="31" spans="3:10" ht="15" thickBot="1">
      <c r="C31" s="208" t="s">
        <v>18</v>
      </c>
      <c r="D31" s="209" t="s">
        <v>34</v>
      </c>
      <c r="E31" s="210" t="s">
        <v>24</v>
      </c>
      <c r="F31" s="208" t="s">
        <v>18</v>
      </c>
      <c r="G31" s="209" t="s">
        <v>34</v>
      </c>
      <c r="H31" s="209" t="s">
        <v>24</v>
      </c>
    </row>
    <row r="32" spans="3:10">
      <c r="C32" s="225">
        <v>44287</v>
      </c>
      <c r="D32" s="212" t="s">
        <v>35</v>
      </c>
      <c r="E32" s="213">
        <v>48470</v>
      </c>
      <c r="F32" s="211"/>
      <c r="G32" s="212"/>
      <c r="H32" s="212"/>
    </row>
    <row r="33" spans="3:8">
      <c r="C33" s="225">
        <v>44316</v>
      </c>
      <c r="D33" s="212" t="s">
        <v>36</v>
      </c>
      <c r="E33" s="213">
        <f>'[1]1 - Journals'!F40</f>
        <v>23830</v>
      </c>
      <c r="F33" s="228"/>
      <c r="G33" s="212"/>
      <c r="H33" s="212"/>
    </row>
    <row r="34" spans="3:8">
      <c r="C34" s="222">
        <v>44316</v>
      </c>
      <c r="D34" s="215" t="s">
        <v>51</v>
      </c>
      <c r="E34" s="216">
        <f>'3 - Cash Receipts Journal'!F18</f>
        <v>1121.21</v>
      </c>
      <c r="F34" s="228"/>
      <c r="G34" s="212"/>
      <c r="H34" s="212"/>
    </row>
    <row r="35" spans="3:8">
      <c r="C35" s="229"/>
      <c r="D35" s="229"/>
      <c r="E35" s="229"/>
      <c r="F35" s="230"/>
      <c r="G35" s="229"/>
      <c r="H35" s="229"/>
    </row>
    <row r="36" spans="3:8">
      <c r="F36" s="219"/>
    </row>
    <row r="37" spans="3:8">
      <c r="F37" s="219"/>
    </row>
    <row r="38" spans="3:8" s="204" customFormat="1"/>
    <row r="39" spans="3:8" s="204" customFormat="1"/>
    <row r="40" spans="3:8" s="204" customFormat="1"/>
    <row r="41" spans="3:8" s="204" customFormat="1"/>
    <row r="42" spans="3:8" s="204" customFormat="1"/>
    <row r="43" spans="3:8" s="204" customFormat="1"/>
    <row r="44" spans="3:8" s="204" customFormat="1"/>
    <row r="45" spans="3:8" s="224" customFormat="1"/>
    <row r="46" spans="3:8" s="224" customFormat="1"/>
    <row r="47" spans="3:8" s="224" customFormat="1"/>
    <row r="48" spans="3:8" s="224" customFormat="1"/>
    <row r="49" s="224" customFormat="1"/>
    <row r="50" s="224" customFormat="1"/>
    <row r="51" s="224" customFormat="1"/>
    <row r="52" s="224" customFormat="1"/>
    <row r="53" s="224" customFormat="1"/>
    <row r="54" s="224" customFormat="1"/>
    <row r="55" s="224" customFormat="1"/>
    <row r="56" s="224" customFormat="1"/>
    <row r="57" s="224" customFormat="1"/>
    <row r="58" s="224" customFormat="1"/>
    <row r="59" s="224" customFormat="1"/>
    <row r="60" s="224" customFormat="1"/>
    <row r="61" s="224" customFormat="1"/>
    <row r="62" s="224" customFormat="1"/>
    <row r="63" s="224" customFormat="1"/>
    <row r="64" s="224" customFormat="1"/>
    <row r="65" s="224" customFormat="1"/>
    <row r="66" s="224" customFormat="1"/>
    <row r="67" s="224" customFormat="1"/>
    <row r="68" s="224" customFormat="1"/>
    <row r="69" s="224" customFormat="1"/>
    <row r="70" s="224" customFormat="1"/>
    <row r="71" s="224" customFormat="1"/>
    <row r="72" s="224" customFormat="1"/>
    <row r="73" s="224" customFormat="1"/>
    <row r="74" s="224" customFormat="1"/>
    <row r="75" s="224" customFormat="1"/>
    <row r="76" s="224" customFormat="1"/>
    <row r="77" s="224" customFormat="1"/>
    <row r="78" s="224" customFormat="1"/>
    <row r="79" s="224" customFormat="1"/>
    <row r="80" s="224" customFormat="1"/>
    <row r="81" s="224" customFormat="1"/>
    <row r="82" s="224" customFormat="1"/>
    <row r="83" s="224" customFormat="1"/>
    <row r="84" s="224" customFormat="1"/>
    <row r="85" s="224" customFormat="1"/>
    <row r="86" s="224" customFormat="1"/>
    <row r="87" s="224" customFormat="1"/>
    <row r="88" s="224" customFormat="1"/>
    <row r="89" s="224" customFormat="1"/>
    <row r="90" s="224" customFormat="1"/>
    <row r="91" s="224" customFormat="1"/>
    <row r="92" s="224" customFormat="1"/>
    <row r="93" s="224" customFormat="1"/>
    <row r="94" s="224" customFormat="1"/>
    <row r="95" s="224" customFormat="1"/>
    <row r="96" s="224" customFormat="1"/>
    <row r="97" s="224" customFormat="1"/>
    <row r="98" s="224" customFormat="1"/>
    <row r="99" s="224" customFormat="1"/>
    <row r="100" s="224" customFormat="1"/>
    <row r="101" s="224" customFormat="1"/>
    <row r="102" s="224" customFormat="1"/>
    <row r="103" s="224" customFormat="1"/>
    <row r="104" s="224" customFormat="1"/>
    <row r="105" s="224" customFormat="1"/>
    <row r="106" s="224" customFormat="1"/>
    <row r="107" s="224" customFormat="1"/>
    <row r="108" s="224" customFormat="1"/>
    <row r="109" s="224" customFormat="1"/>
    <row r="110" s="224" customFormat="1"/>
    <row r="111" s="224" customFormat="1"/>
    <row r="112" s="224" customFormat="1"/>
    <row r="113" s="224" customFormat="1"/>
    <row r="114" s="224" customFormat="1"/>
    <row r="115" s="224" customFormat="1"/>
    <row r="116" s="224" customFormat="1"/>
    <row r="117" s="224" customFormat="1"/>
    <row r="118" s="224" customFormat="1"/>
    <row r="119" s="224" customFormat="1"/>
    <row r="120" s="224" customFormat="1"/>
    <row r="121" s="224" customFormat="1"/>
    <row r="122" s="224" customFormat="1"/>
    <row r="123" s="224" customFormat="1"/>
    <row r="124" s="224" customFormat="1"/>
    <row r="125" s="224" customFormat="1"/>
    <row r="126" s="224" customFormat="1"/>
    <row r="127" s="224" customFormat="1"/>
    <row r="128" s="224" customFormat="1"/>
    <row r="129" s="224" customFormat="1"/>
    <row r="130" s="224" customFormat="1"/>
    <row r="131" s="224" customFormat="1"/>
    <row r="132" s="224" customFormat="1"/>
    <row r="133" s="224" customFormat="1"/>
    <row r="134" s="224" customFormat="1"/>
    <row r="135" s="224" customFormat="1"/>
    <row r="136" s="224" customFormat="1"/>
    <row r="137" s="224" customFormat="1"/>
    <row r="138" s="224" customFormat="1"/>
    <row r="139" s="224" customFormat="1"/>
    <row r="140" s="224" customFormat="1"/>
    <row r="141" s="224" customFormat="1"/>
    <row r="142" s="224" customFormat="1"/>
    <row r="143" s="224" customFormat="1"/>
    <row r="144" s="224" customFormat="1"/>
    <row r="145" s="224" customFormat="1"/>
    <row r="146" s="224" customFormat="1"/>
    <row r="147" s="224" customFormat="1"/>
    <row r="148" s="224" customFormat="1"/>
    <row r="149" s="224" customFormat="1"/>
    <row r="150" s="224" customFormat="1"/>
    <row r="151" s="224" customFormat="1"/>
    <row r="152" s="224" customFormat="1"/>
    <row r="153" s="224" customFormat="1"/>
    <row r="154" s="224" customFormat="1"/>
    <row r="155" s="224" customFormat="1"/>
    <row r="156" s="224" customFormat="1"/>
    <row r="157" s="224" customFormat="1"/>
    <row r="158" s="224" customFormat="1"/>
    <row r="159" s="224" customFormat="1"/>
    <row r="160" s="224" customFormat="1"/>
    <row r="161" s="224" customFormat="1"/>
    <row r="162" s="224" customFormat="1"/>
    <row r="163" s="224" customFormat="1"/>
    <row r="164" s="224" customFormat="1"/>
    <row r="165" s="224" customFormat="1"/>
    <row r="166" s="224" customFormat="1"/>
    <row r="167" s="224" customFormat="1"/>
    <row r="168" s="224" customFormat="1"/>
    <row r="169" s="224" customFormat="1"/>
    <row r="170" s="224" customFormat="1"/>
    <row r="171" s="224" customFormat="1"/>
    <row r="172" s="224" customFormat="1"/>
    <row r="173" s="224" customFormat="1"/>
    <row r="174" s="224" customFormat="1"/>
    <row r="175" s="224" customFormat="1"/>
    <row r="176" s="224" customFormat="1"/>
    <row r="177" s="224" customFormat="1"/>
    <row r="178" s="224" customFormat="1"/>
    <row r="179" s="224" customFormat="1"/>
    <row r="180" s="224" customFormat="1"/>
    <row r="181" s="224" customFormat="1"/>
    <row r="182" s="224" customFormat="1"/>
    <row r="183" s="224" customFormat="1"/>
    <row r="184" s="224" customFormat="1"/>
    <row r="185" s="224" customFormat="1"/>
    <row r="186" s="224" customFormat="1"/>
    <row r="187" s="224" customFormat="1"/>
    <row r="188" s="224" customFormat="1"/>
    <row r="189" s="224" customFormat="1"/>
    <row r="190" s="224" customFormat="1"/>
    <row r="191" s="224" customFormat="1"/>
    <row r="192" s="224" customFormat="1"/>
    <row r="193" s="224" customFormat="1"/>
    <row r="194" s="224" customFormat="1"/>
    <row r="195" s="224" customFormat="1"/>
    <row r="196" s="224" customFormat="1"/>
    <row r="197" s="224" customFormat="1"/>
    <row r="198" s="224" customFormat="1"/>
    <row r="199" s="224" customFormat="1"/>
    <row r="200" s="224" customFormat="1"/>
    <row r="201" s="224" customFormat="1"/>
    <row r="202" s="224" customFormat="1"/>
    <row r="203" s="224" customFormat="1"/>
    <row r="204" s="224" customFormat="1"/>
    <row r="205" s="224" customFormat="1"/>
    <row r="206" s="224" customFormat="1"/>
    <row r="207" s="224" customFormat="1"/>
    <row r="208" s="224" customFormat="1"/>
    <row r="209" s="224" customFormat="1"/>
    <row r="210" s="224" customFormat="1"/>
    <row r="211" s="224" customFormat="1"/>
    <row r="212" s="224" customFormat="1"/>
    <row r="213" s="224" customFormat="1"/>
    <row r="214" s="224" customFormat="1"/>
    <row r="215" s="224" customFormat="1"/>
    <row r="216" s="224" customFormat="1"/>
    <row r="217" s="224" customFormat="1"/>
    <row r="218" s="224" customFormat="1"/>
    <row r="219" s="224" customFormat="1"/>
    <row r="220" s="224" customFormat="1"/>
    <row r="221" s="224" customFormat="1"/>
    <row r="222" s="224" customFormat="1"/>
    <row r="223" s="224" customFormat="1"/>
    <row r="224" s="224" customFormat="1"/>
    <row r="225" s="224" customFormat="1"/>
    <row r="226" s="224" customFormat="1"/>
    <row r="227" s="224" customFormat="1"/>
    <row r="228" s="224" customFormat="1"/>
    <row r="229" s="224" customFormat="1"/>
    <row r="230" s="224" customFormat="1"/>
    <row r="231" s="224" customFormat="1"/>
    <row r="232" s="224" customFormat="1"/>
    <row r="233" s="224" customFormat="1"/>
    <row r="234" s="224" customFormat="1"/>
    <row r="235" s="224" customFormat="1"/>
    <row r="236" s="224" customFormat="1"/>
    <row r="237" s="224" customFormat="1"/>
    <row r="238" s="224" customFormat="1"/>
    <row r="239" s="224" customFormat="1"/>
    <row r="240" s="224" customFormat="1"/>
    <row r="241" s="224" customFormat="1"/>
    <row r="242" s="224" customFormat="1"/>
    <row r="243" s="224" customFormat="1"/>
    <row r="244" s="224" customFormat="1"/>
    <row r="245" s="224" customFormat="1"/>
    <row r="246" s="224" customFormat="1"/>
    <row r="247" s="224" customFormat="1"/>
    <row r="248" s="224" customFormat="1"/>
    <row r="249" s="224" customFormat="1"/>
    <row r="250" s="224" customFormat="1"/>
    <row r="251" s="224" customFormat="1"/>
    <row r="252" s="224" customFormat="1"/>
    <row r="253" s="224" customFormat="1"/>
    <row r="254" s="224" customFormat="1"/>
    <row r="255" s="224" customFormat="1"/>
    <row r="256" s="224" customFormat="1"/>
    <row r="257" s="224" customFormat="1"/>
    <row r="258" s="224" customFormat="1"/>
    <row r="259" s="224" customFormat="1"/>
    <row r="260" s="224" customFormat="1"/>
    <row r="261" s="224" customFormat="1"/>
    <row r="262" s="224" customFormat="1"/>
    <row r="263" s="224" customFormat="1"/>
    <row r="264" s="224" customFormat="1"/>
    <row r="265" s="224" customFormat="1"/>
    <row r="266" s="224" customFormat="1"/>
    <row r="267" s="224" customFormat="1"/>
    <row r="268" s="224" customFormat="1"/>
    <row r="269" s="224" customFormat="1"/>
    <row r="270" s="224" customFormat="1"/>
    <row r="271" s="224" customFormat="1"/>
    <row r="272" s="224" customFormat="1"/>
    <row r="273" s="224" customFormat="1"/>
    <row r="274" s="224" customFormat="1"/>
    <row r="275" s="224" customFormat="1"/>
    <row r="276" s="224" customFormat="1"/>
    <row r="277" s="224" customFormat="1"/>
    <row r="278" s="224" customFormat="1"/>
    <row r="279" s="224" customFormat="1"/>
    <row r="280" s="224" customFormat="1"/>
    <row r="281" s="224" customFormat="1"/>
    <row r="282" s="224" customFormat="1"/>
    <row r="283" s="224" customFormat="1"/>
    <row r="284" s="224" customFormat="1"/>
    <row r="285" s="224" customFormat="1"/>
    <row r="286" s="224" customFormat="1"/>
    <row r="287" s="224" customFormat="1"/>
    <row r="288" s="224" customFormat="1"/>
    <row r="289" s="224" customFormat="1"/>
    <row r="290" s="224" customFormat="1"/>
    <row r="291" s="224" customFormat="1"/>
    <row r="292" s="224" customFormat="1"/>
    <row r="293" s="224" customFormat="1"/>
    <row r="294" s="224" customFormat="1"/>
    <row r="295" s="224" customFormat="1"/>
    <row r="296" s="224" customFormat="1"/>
    <row r="297" s="224" customFormat="1"/>
    <row r="298" s="224" customFormat="1"/>
    <row r="299" s="224" customFormat="1"/>
    <row r="300" s="224" customFormat="1"/>
    <row r="301" s="224" customFormat="1"/>
    <row r="302" s="224" customFormat="1"/>
    <row r="303" s="224" customFormat="1"/>
    <row r="304" s="224" customFormat="1"/>
    <row r="305" s="224" customFormat="1"/>
    <row r="306" s="224" customFormat="1"/>
    <row r="307" s="224" customFormat="1"/>
    <row r="308" s="224" customFormat="1"/>
    <row r="309" s="224" customFormat="1"/>
    <row r="310" s="224" customFormat="1"/>
    <row r="311" s="224" customFormat="1"/>
    <row r="312" s="224" customFormat="1"/>
    <row r="313" s="224" customFormat="1"/>
    <row r="314" s="224" customFormat="1"/>
    <row r="315" s="224" customFormat="1"/>
    <row r="316" s="224" customFormat="1"/>
    <row r="317" s="224" customFormat="1"/>
    <row r="318" s="224" customFormat="1"/>
    <row r="319" s="224" customFormat="1"/>
    <row r="320" s="224" customFormat="1"/>
    <row r="321" s="224" customFormat="1"/>
    <row r="322" s="224" customFormat="1"/>
    <row r="323" s="224" customFormat="1"/>
    <row r="324" s="224" customFormat="1"/>
    <row r="325" s="224" customFormat="1"/>
    <row r="326" s="224" customFormat="1"/>
    <row r="327" s="224" customFormat="1"/>
    <row r="328" s="224" customFormat="1"/>
    <row r="329" s="224" customFormat="1"/>
    <row r="330" s="224" customFormat="1"/>
    <row r="331" s="224" customFormat="1"/>
    <row r="332" s="224" customFormat="1"/>
    <row r="333" s="224" customFormat="1"/>
    <row r="334" s="224" customFormat="1"/>
    <row r="335" s="224" customFormat="1"/>
    <row r="336" s="224" customFormat="1"/>
    <row r="337" s="224" customFormat="1"/>
    <row r="338" s="224" customFormat="1"/>
    <row r="339" s="224" customFormat="1"/>
    <row r="340" s="224" customFormat="1"/>
    <row r="341" s="224" customFormat="1"/>
    <row r="342" s="224" customFormat="1"/>
    <row r="343" s="224" customFormat="1"/>
    <row r="344" s="224" customFormat="1"/>
    <row r="345" s="224" customFormat="1"/>
    <row r="346" s="224" customFormat="1"/>
    <row r="347" s="224" customFormat="1"/>
    <row r="348" s="224" customFormat="1"/>
    <row r="349" s="224" customFormat="1"/>
    <row r="350" s="224" customFormat="1"/>
    <row r="351" s="224" customFormat="1"/>
    <row r="352" s="224" customFormat="1"/>
    <row r="353" s="224" customFormat="1"/>
    <row r="354" s="224" customFormat="1"/>
    <row r="355" s="224" customFormat="1"/>
    <row r="356" s="224" customFormat="1"/>
    <row r="357" s="224" customFormat="1"/>
    <row r="358" s="224" customFormat="1"/>
    <row r="359" s="224" customFormat="1"/>
    <row r="360" s="224" customFormat="1"/>
    <row r="361" s="224" customFormat="1"/>
    <row r="362" s="224" customFormat="1"/>
    <row r="363" s="224" customFormat="1"/>
    <row r="364" s="224" customFormat="1"/>
    <row r="365" s="224" customFormat="1"/>
    <row r="366" s="224" customFormat="1"/>
    <row r="367" s="224" customFormat="1"/>
    <row r="368" s="224" customFormat="1"/>
    <row r="369" s="224" customFormat="1"/>
    <row r="370" s="224" customFormat="1"/>
    <row r="371" s="224" customFormat="1"/>
    <row r="372" s="224" customFormat="1"/>
    <row r="373" s="224" customFormat="1"/>
    <row r="374" s="224" customFormat="1"/>
    <row r="375" s="224" customFormat="1"/>
    <row r="376" s="224" customFormat="1"/>
    <row r="377" s="224" customFormat="1"/>
    <row r="378" s="224" customFormat="1"/>
    <row r="379" s="224" customFormat="1"/>
    <row r="380" s="224" customFormat="1"/>
    <row r="381" s="224" customFormat="1"/>
    <row r="382" s="224" customFormat="1"/>
    <row r="383" s="224" customFormat="1"/>
    <row r="384" s="224" customFormat="1"/>
    <row r="385" s="224" customFormat="1"/>
    <row r="386" s="224" customFormat="1"/>
    <row r="387" s="224" customFormat="1"/>
    <row r="388" s="224" customFormat="1"/>
    <row r="389" s="224" customFormat="1"/>
    <row r="390" s="224" customFormat="1"/>
    <row r="391" s="224" customFormat="1"/>
    <row r="392" s="224" customFormat="1"/>
    <row r="393" s="224" customFormat="1"/>
    <row r="394" s="224" customFormat="1"/>
    <row r="395" s="224" customFormat="1"/>
    <row r="396" s="224" customFormat="1"/>
    <row r="397" s="224" customFormat="1"/>
    <row r="398" s="224" customFormat="1"/>
    <row r="399" s="224" customFormat="1"/>
    <row r="400" s="224" customFormat="1"/>
    <row r="401" s="224" customFormat="1"/>
    <row r="402" s="224" customFormat="1"/>
    <row r="403" s="224" customFormat="1"/>
    <row r="404" s="224" customFormat="1"/>
    <row r="405" s="224" customFormat="1"/>
    <row r="406" s="224" customFormat="1"/>
    <row r="407" s="224" customFormat="1"/>
    <row r="408" s="224" customFormat="1"/>
    <row r="409" s="224" customFormat="1"/>
    <row r="410" s="224" customFormat="1"/>
    <row r="411" s="224" customFormat="1"/>
    <row r="412" s="224" customFormat="1"/>
    <row r="413" s="224" customFormat="1"/>
    <row r="414" s="224" customFormat="1"/>
    <row r="415" s="224" customFormat="1"/>
    <row r="416" s="224" customFormat="1"/>
    <row r="417" s="224" customFormat="1"/>
    <row r="418" s="224" customFormat="1"/>
    <row r="419" s="224" customFormat="1"/>
    <row r="420" s="224" customFormat="1"/>
    <row r="421" s="224" customFormat="1"/>
    <row r="422" s="224" customFormat="1"/>
    <row r="423" s="224" customFormat="1"/>
    <row r="424" s="224" customFormat="1"/>
    <row r="425" s="224" customFormat="1"/>
    <row r="426" s="224" customFormat="1"/>
    <row r="427" s="224" customFormat="1"/>
    <row r="428" s="224" customFormat="1"/>
    <row r="429" s="224" customFormat="1"/>
    <row r="430" s="224" customFormat="1"/>
    <row r="431" s="224" customFormat="1"/>
    <row r="432" s="224" customFormat="1"/>
    <row r="433" s="224" customFormat="1"/>
    <row r="434" s="224" customFormat="1"/>
    <row r="435" s="224" customFormat="1"/>
    <row r="436" s="224" customFormat="1"/>
    <row r="437" s="224" customFormat="1"/>
    <row r="438" s="224" customFormat="1"/>
    <row r="439" s="224" customFormat="1"/>
    <row r="440" s="224" customFormat="1"/>
    <row r="441" s="224" customFormat="1"/>
    <row r="442" s="224" customFormat="1"/>
    <row r="443" s="224" customFormat="1"/>
    <row r="444" s="224" customFormat="1"/>
    <row r="445" s="224" customFormat="1"/>
    <row r="446" s="224" customFormat="1"/>
    <row r="447" s="224" customFormat="1"/>
    <row r="448" s="224" customFormat="1"/>
    <row r="449" s="224" customFormat="1"/>
    <row r="450" s="224" customFormat="1"/>
    <row r="451" s="224" customFormat="1"/>
    <row r="452" s="224" customFormat="1"/>
    <row r="453" s="224" customFormat="1"/>
    <row r="454" s="224" customFormat="1"/>
    <row r="455" s="224" customFormat="1"/>
    <row r="456" s="224" customFormat="1"/>
    <row r="457" s="224" customFormat="1"/>
    <row r="458" s="224" customFormat="1"/>
    <row r="459" s="224" customFormat="1"/>
    <row r="460" s="224" customFormat="1"/>
    <row r="461" s="224" customFormat="1"/>
    <row r="462" s="224" customFormat="1"/>
    <row r="463" s="224" customFormat="1"/>
    <row r="464" s="224" customFormat="1"/>
    <row r="465" s="224" customFormat="1"/>
    <row r="466" s="224" customFormat="1"/>
    <row r="467" s="224" customFormat="1"/>
    <row r="468" s="224" customFormat="1"/>
    <row r="469" s="224" customFormat="1"/>
    <row r="470" s="224" customFormat="1"/>
    <row r="471" s="224" customFormat="1"/>
    <row r="472" s="224" customFormat="1"/>
  </sheetData>
  <mergeCells count="6">
    <mergeCell ref="C30:H30"/>
    <mergeCell ref="C4:H4"/>
    <mergeCell ref="C6:H6"/>
    <mergeCell ref="J6:O6"/>
    <mergeCell ref="C14:H14"/>
    <mergeCell ref="C22:H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00"/>
  <sheetViews>
    <sheetView showGridLines="0" topLeftCell="D1" zoomScale="60" zoomScaleNormal="80" zoomScalePageLayoutView="150" workbookViewId="0">
      <selection activeCell="J13" sqref="J13"/>
    </sheetView>
  </sheetViews>
  <sheetFormatPr defaultColWidth="11" defaultRowHeight="15.6"/>
  <cols>
    <col min="1" max="1" width="16.875" style="351" customWidth="1"/>
    <col min="2" max="2" width="11" style="262"/>
    <col min="4" max="4" width="17.5" customWidth="1"/>
    <col min="5" max="5" width="44.75" customWidth="1"/>
    <col min="6" max="6" width="25.625" customWidth="1"/>
    <col min="7" max="7" width="20.125" bestFit="1" customWidth="1"/>
    <col min="8" max="8" width="19.75" customWidth="1"/>
    <col min="9" max="9" width="33.75" customWidth="1"/>
    <col min="10" max="40" width="11" style="136"/>
  </cols>
  <sheetData>
    <row r="1" spans="1:40" ht="31.5" customHeight="1">
      <c r="D1" s="352" t="s">
        <v>15</v>
      </c>
      <c r="E1" s="352"/>
      <c r="F1" s="352"/>
      <c r="G1" s="352"/>
      <c r="H1" s="352"/>
      <c r="I1" s="352"/>
    </row>
    <row r="2" spans="1:40" ht="27.6" customHeight="1" thickBot="1">
      <c r="D2" s="352" t="s">
        <v>52</v>
      </c>
      <c r="E2" s="352"/>
      <c r="F2" s="352"/>
      <c r="G2" s="352"/>
      <c r="H2" s="352"/>
      <c r="I2" s="352"/>
    </row>
    <row r="3" spans="1:40" ht="102" customHeight="1" thickBot="1">
      <c r="D3" s="259" t="s">
        <v>18</v>
      </c>
      <c r="E3" s="259" t="s">
        <v>53</v>
      </c>
      <c r="F3" s="260" t="s">
        <v>21</v>
      </c>
      <c r="G3" s="260" t="s">
        <v>54</v>
      </c>
      <c r="H3" s="261" t="s">
        <v>55</v>
      </c>
      <c r="I3" s="261" t="s">
        <v>56</v>
      </c>
    </row>
    <row r="4" spans="1:40" s="1" customFormat="1" ht="26.1">
      <c r="A4" s="351"/>
      <c r="B4" s="263"/>
      <c r="D4" s="231">
        <v>44288</v>
      </c>
      <c r="E4" s="232" t="s">
        <v>57</v>
      </c>
      <c r="F4" s="232" t="s">
        <v>58</v>
      </c>
      <c r="G4" s="233">
        <v>855</v>
      </c>
      <c r="H4" s="233">
        <v>85.5</v>
      </c>
      <c r="I4" s="234">
        <v>940.5</v>
      </c>
      <c r="J4" s="329"/>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row>
    <row r="5" spans="1:40" s="1" customFormat="1" ht="26.1">
      <c r="A5" s="351"/>
      <c r="B5" s="263"/>
      <c r="D5" s="231">
        <v>44294</v>
      </c>
      <c r="E5" s="232" t="s">
        <v>59</v>
      </c>
      <c r="F5" s="232" t="s">
        <v>60</v>
      </c>
      <c r="G5" s="233">
        <v>1530</v>
      </c>
      <c r="H5" s="233">
        <v>153</v>
      </c>
      <c r="I5" s="234">
        <v>1683</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row>
    <row r="6" spans="1:40" ht="20.100000000000001" customHeight="1">
      <c r="D6" s="235"/>
      <c r="E6" s="232"/>
      <c r="F6" s="232"/>
      <c r="G6" s="234"/>
      <c r="H6" s="234"/>
      <c r="I6" s="233"/>
    </row>
    <row r="7" spans="1:40" ht="20.100000000000001" customHeight="1">
      <c r="D7" s="235"/>
      <c r="E7" s="232"/>
      <c r="F7" s="232"/>
      <c r="G7" s="234"/>
      <c r="H7" s="234"/>
      <c r="I7" s="233"/>
    </row>
    <row r="8" spans="1:40" ht="20.100000000000001" customHeight="1">
      <c r="D8" s="235"/>
      <c r="E8" s="232"/>
      <c r="F8" s="232"/>
      <c r="G8" s="234"/>
      <c r="H8" s="234"/>
      <c r="I8" s="233"/>
    </row>
    <row r="9" spans="1:40" ht="20.100000000000001" customHeight="1">
      <c r="D9" s="235"/>
      <c r="E9" s="232"/>
      <c r="F9" s="232"/>
      <c r="G9" s="234"/>
      <c r="H9" s="234"/>
      <c r="I9" s="233"/>
    </row>
    <row r="10" spans="1:40" ht="20.100000000000001" customHeight="1">
      <c r="D10" s="235"/>
      <c r="E10" s="232"/>
      <c r="F10" s="232"/>
      <c r="G10" s="234"/>
      <c r="H10" s="234"/>
      <c r="I10" s="233"/>
    </row>
    <row r="11" spans="1:40" ht="20.100000000000001" customHeight="1">
      <c r="D11" s="235"/>
      <c r="E11" s="232"/>
      <c r="F11" s="232"/>
      <c r="G11" s="234"/>
      <c r="H11" s="234"/>
      <c r="I11" s="233"/>
    </row>
    <row r="12" spans="1:40" ht="20.100000000000001" customHeight="1" thickBot="1">
      <c r="D12" s="236"/>
      <c r="E12" s="237"/>
      <c r="F12" s="237"/>
      <c r="G12" s="238"/>
      <c r="H12" s="238"/>
      <c r="I12" s="237"/>
    </row>
    <row r="13" spans="1:40" ht="26.1">
      <c r="D13" s="239" t="s">
        <v>31</v>
      </c>
      <c r="E13" s="240"/>
      <c r="F13" s="240"/>
      <c r="G13" s="241">
        <f>SUM(G4:G11)</f>
        <v>2385</v>
      </c>
      <c r="H13" s="241">
        <f>SUM(H4:H12)</f>
        <v>238.5</v>
      </c>
      <c r="I13" s="241">
        <f>SUM(I4:I12)</f>
        <v>2623.5</v>
      </c>
    </row>
    <row r="14" spans="1:40" s="136" customFormat="1" ht="26.1">
      <c r="A14" s="351"/>
      <c r="B14" s="262"/>
      <c r="C14"/>
      <c r="D14" s="242"/>
      <c r="E14" s="242"/>
      <c r="F14" s="242"/>
      <c r="G14" s="242"/>
      <c r="H14" s="242"/>
      <c r="I14" s="242"/>
    </row>
    <row r="15" spans="1:40" s="136" customFormat="1">
      <c r="A15" s="351"/>
      <c r="B15" s="262"/>
      <c r="C15"/>
    </row>
    <row r="16" spans="1:40" s="136" customFormat="1">
      <c r="A16" s="351"/>
      <c r="B16" s="262"/>
      <c r="C16"/>
    </row>
    <row r="17" spans="1:3" s="136" customFormat="1">
      <c r="A17" s="351"/>
      <c r="B17" s="262"/>
      <c r="C17"/>
    </row>
    <row r="18" spans="1:3" s="136" customFormat="1">
      <c r="A18" s="351"/>
      <c r="B18" s="262"/>
      <c r="C18"/>
    </row>
    <row r="19" spans="1:3" s="136" customFormat="1">
      <c r="A19" s="351"/>
      <c r="B19" s="262"/>
      <c r="C19"/>
    </row>
    <row r="20" spans="1:3" s="136" customFormat="1">
      <c r="A20" s="351"/>
      <c r="B20" s="262"/>
      <c r="C20"/>
    </row>
    <row r="21" spans="1:3" s="136" customFormat="1">
      <c r="A21" s="351"/>
      <c r="B21" s="262"/>
      <c r="C21"/>
    </row>
    <row r="22" spans="1:3" s="136" customFormat="1">
      <c r="A22" s="351"/>
      <c r="B22" s="262"/>
      <c r="C22"/>
    </row>
    <row r="23" spans="1:3" s="136" customFormat="1">
      <c r="A23" s="351"/>
      <c r="B23" s="262"/>
      <c r="C23"/>
    </row>
    <row r="24" spans="1:3" s="136" customFormat="1">
      <c r="A24" s="351"/>
      <c r="B24" s="262"/>
      <c r="C24"/>
    </row>
    <row r="25" spans="1:3" s="136" customFormat="1">
      <c r="A25" s="351"/>
      <c r="B25" s="262"/>
      <c r="C25"/>
    </row>
    <row r="26" spans="1:3" s="136" customFormat="1">
      <c r="A26" s="351"/>
      <c r="B26" s="262"/>
      <c r="C26"/>
    </row>
    <row r="27" spans="1:3" s="136" customFormat="1">
      <c r="A27" s="351"/>
      <c r="B27" s="262"/>
      <c r="C27"/>
    </row>
    <row r="28" spans="1:3" s="136" customFormat="1">
      <c r="A28" s="351"/>
      <c r="B28" s="262"/>
      <c r="C28"/>
    </row>
    <row r="29" spans="1:3" s="136" customFormat="1">
      <c r="A29" s="351"/>
      <c r="B29" s="262"/>
      <c r="C29"/>
    </row>
    <row r="30" spans="1:3" s="136" customFormat="1">
      <c r="A30" s="351"/>
      <c r="B30" s="262"/>
      <c r="C30"/>
    </row>
    <row r="31" spans="1:3" s="136" customFormat="1">
      <c r="A31" s="351"/>
      <c r="B31" s="262"/>
      <c r="C31"/>
    </row>
    <row r="32" spans="1:3" s="136" customFormat="1">
      <c r="A32" s="351"/>
      <c r="B32" s="262"/>
      <c r="C32"/>
    </row>
    <row r="33" spans="1:9" s="136" customFormat="1">
      <c r="A33" s="351"/>
      <c r="B33" s="262"/>
      <c r="C33"/>
    </row>
    <row r="34" spans="1:9" s="136" customFormat="1">
      <c r="A34" s="351"/>
      <c r="B34" s="262"/>
      <c r="C34"/>
    </row>
    <row r="35" spans="1:9" s="136" customFormat="1">
      <c r="A35" s="351"/>
      <c r="B35" s="262"/>
      <c r="C35"/>
    </row>
    <row r="36" spans="1:9" s="136" customFormat="1">
      <c r="A36" s="351"/>
      <c r="B36" s="262"/>
      <c r="C36"/>
    </row>
    <row r="37" spans="1:9" s="136" customFormat="1">
      <c r="A37" s="351"/>
      <c r="B37" s="262"/>
      <c r="C37"/>
    </row>
    <row r="38" spans="1:9" s="136" customFormat="1">
      <c r="A38" s="351"/>
      <c r="B38" s="262"/>
      <c r="C38"/>
    </row>
    <row r="39" spans="1:9" s="136" customFormat="1">
      <c r="A39" s="351"/>
      <c r="B39" s="262"/>
      <c r="C39"/>
    </row>
    <row r="40" spans="1:9" s="136" customFormat="1">
      <c r="A40" s="351"/>
      <c r="B40" s="262"/>
      <c r="C40"/>
    </row>
    <row r="41" spans="1:9" s="136" customFormat="1">
      <c r="A41" s="351"/>
      <c r="B41" s="262"/>
      <c r="C41"/>
    </row>
    <row r="42" spans="1:9">
      <c r="D42" s="136"/>
      <c r="E42" s="136"/>
      <c r="F42" s="136"/>
      <c r="G42" s="136"/>
      <c r="H42" s="136"/>
      <c r="I42" s="136"/>
    </row>
    <row r="43" spans="1:9">
      <c r="D43" s="136"/>
      <c r="E43" s="136"/>
      <c r="F43" s="136"/>
      <c r="G43" s="136"/>
      <c r="H43" s="136"/>
      <c r="I43" s="136"/>
    </row>
    <row r="44" spans="1:9">
      <c r="D44" s="136"/>
      <c r="E44" s="136"/>
      <c r="F44" s="136"/>
      <c r="G44" s="136"/>
      <c r="H44" s="136"/>
      <c r="I44" s="136"/>
    </row>
    <row r="45" spans="1:9">
      <c r="D45" s="136"/>
      <c r="E45" s="136"/>
      <c r="F45" s="136"/>
      <c r="G45" s="136"/>
      <c r="H45" s="136"/>
      <c r="I45" s="136"/>
    </row>
    <row r="46" spans="1:9">
      <c r="D46" s="136"/>
      <c r="E46" s="136"/>
      <c r="F46" s="136"/>
      <c r="G46" s="136"/>
      <c r="H46" s="136"/>
      <c r="I46" s="136"/>
    </row>
    <row r="47" spans="1:9">
      <c r="D47" s="136"/>
      <c r="E47" s="136"/>
      <c r="F47" s="136"/>
      <c r="G47" s="136"/>
      <c r="H47" s="136"/>
      <c r="I47" s="136"/>
    </row>
    <row r="48" spans="1:9">
      <c r="D48" s="136"/>
      <c r="E48" s="136"/>
      <c r="F48" s="136"/>
      <c r="G48" s="136"/>
      <c r="H48" s="136"/>
      <c r="I48" s="136"/>
    </row>
    <row r="49" spans="4:9">
      <c r="D49" s="136"/>
      <c r="E49" s="136"/>
      <c r="F49" s="136"/>
      <c r="G49" s="136"/>
      <c r="H49" s="136"/>
      <c r="I49" s="136"/>
    </row>
    <row r="50" spans="4:9">
      <c r="D50" s="136"/>
      <c r="E50" s="136"/>
      <c r="F50" s="136"/>
      <c r="G50" s="136"/>
      <c r="H50" s="136"/>
      <c r="I50" s="136"/>
    </row>
    <row r="51" spans="4:9">
      <c r="D51" s="136"/>
      <c r="E51" s="136"/>
      <c r="F51" s="136"/>
      <c r="G51" s="136"/>
      <c r="H51" s="136"/>
      <c r="I51" s="136"/>
    </row>
    <row r="52" spans="4:9">
      <c r="D52" s="136"/>
      <c r="E52" s="136"/>
      <c r="F52" s="136"/>
      <c r="G52" s="136"/>
      <c r="H52" s="136"/>
      <c r="I52" s="136"/>
    </row>
    <row r="53" spans="4:9">
      <c r="D53" s="136"/>
      <c r="E53" s="136"/>
      <c r="F53" s="136"/>
      <c r="G53" s="136"/>
      <c r="H53" s="136"/>
      <c r="I53" s="136"/>
    </row>
    <row r="54" spans="4:9">
      <c r="D54" s="136"/>
      <c r="E54" s="136"/>
      <c r="F54" s="136"/>
      <c r="G54" s="136"/>
      <c r="H54" s="136"/>
      <c r="I54" s="136"/>
    </row>
    <row r="55" spans="4:9">
      <c r="D55" s="136"/>
      <c r="E55" s="136"/>
      <c r="F55" s="136"/>
      <c r="G55" s="136"/>
      <c r="H55" s="136"/>
      <c r="I55" s="136"/>
    </row>
    <row r="56" spans="4:9">
      <c r="D56" s="136"/>
      <c r="E56" s="136"/>
      <c r="F56" s="136"/>
      <c r="G56" s="136"/>
      <c r="H56" s="136"/>
      <c r="I56" s="136"/>
    </row>
    <row r="57" spans="4:9">
      <c r="D57" s="136"/>
      <c r="E57" s="136"/>
      <c r="F57" s="136"/>
      <c r="G57" s="136"/>
      <c r="H57" s="136"/>
      <c r="I57" s="136"/>
    </row>
    <row r="58" spans="4:9">
      <c r="D58" s="136"/>
      <c r="E58" s="136"/>
      <c r="F58" s="136"/>
      <c r="G58" s="136"/>
      <c r="H58" s="136"/>
      <c r="I58" s="136"/>
    </row>
    <row r="59" spans="4:9">
      <c r="D59" s="136"/>
      <c r="E59" s="136"/>
      <c r="F59" s="136"/>
      <c r="G59" s="136"/>
      <c r="H59" s="136"/>
      <c r="I59" s="136"/>
    </row>
    <row r="60" spans="4:9">
      <c r="D60" s="136"/>
      <c r="E60" s="136"/>
      <c r="F60" s="136"/>
      <c r="G60" s="136"/>
      <c r="H60" s="136"/>
      <c r="I60" s="136"/>
    </row>
    <row r="61" spans="4:9">
      <c r="D61" s="136"/>
      <c r="E61" s="136"/>
      <c r="F61" s="136"/>
      <c r="G61" s="136"/>
      <c r="H61" s="136"/>
      <c r="I61" s="136"/>
    </row>
    <row r="62" spans="4:9">
      <c r="D62" s="136"/>
      <c r="E62" s="136"/>
      <c r="F62" s="136"/>
      <c r="G62" s="136"/>
      <c r="H62" s="136"/>
      <c r="I62" s="136"/>
    </row>
    <row r="63" spans="4:9">
      <c r="D63" s="136"/>
      <c r="E63" s="136"/>
      <c r="F63" s="136"/>
      <c r="G63" s="136"/>
      <c r="H63" s="136"/>
      <c r="I63" s="136"/>
    </row>
    <row r="64" spans="4:9">
      <c r="D64" s="136"/>
      <c r="E64" s="136"/>
      <c r="F64" s="136"/>
      <c r="G64" s="136"/>
      <c r="H64" s="136"/>
      <c r="I64" s="136"/>
    </row>
    <row r="65" spans="4:9">
      <c r="D65" s="136"/>
      <c r="E65" s="136"/>
      <c r="F65" s="136"/>
      <c r="G65" s="136"/>
      <c r="H65" s="136"/>
      <c r="I65" s="136"/>
    </row>
    <row r="66" spans="4:9">
      <c r="D66" s="136"/>
      <c r="E66" s="136"/>
      <c r="F66" s="136"/>
      <c r="G66" s="136"/>
      <c r="H66" s="136"/>
      <c r="I66" s="136"/>
    </row>
    <row r="67" spans="4:9">
      <c r="D67" s="136"/>
      <c r="E67" s="136"/>
      <c r="F67" s="136"/>
      <c r="G67" s="136"/>
      <c r="H67" s="136"/>
      <c r="I67" s="136"/>
    </row>
    <row r="68" spans="4:9">
      <c r="D68" s="136"/>
      <c r="E68" s="136"/>
      <c r="F68" s="136"/>
      <c r="G68" s="136"/>
      <c r="H68" s="136"/>
      <c r="I68" s="136"/>
    </row>
    <row r="69" spans="4:9">
      <c r="D69" s="136"/>
      <c r="E69" s="136"/>
      <c r="F69" s="136"/>
      <c r="G69" s="136"/>
      <c r="H69" s="136"/>
      <c r="I69" s="136"/>
    </row>
    <row r="70" spans="4:9">
      <c r="D70" s="136"/>
      <c r="E70" s="136"/>
      <c r="F70" s="136"/>
      <c r="G70" s="136"/>
      <c r="H70" s="136"/>
      <c r="I70" s="136"/>
    </row>
    <row r="71" spans="4:9">
      <c r="D71" s="136"/>
      <c r="E71" s="136"/>
      <c r="F71" s="136"/>
      <c r="G71" s="136"/>
      <c r="H71" s="136"/>
      <c r="I71" s="136"/>
    </row>
    <row r="72" spans="4:9">
      <c r="D72" s="136"/>
      <c r="E72" s="136"/>
      <c r="F72" s="136"/>
      <c r="G72" s="136"/>
      <c r="H72" s="136"/>
      <c r="I72" s="136"/>
    </row>
    <row r="73" spans="4:9">
      <c r="D73" s="136"/>
      <c r="E73" s="136"/>
      <c r="F73" s="136"/>
      <c r="G73" s="136"/>
      <c r="H73" s="136"/>
      <c r="I73" s="136"/>
    </row>
    <row r="74" spans="4:9">
      <c r="D74" s="136"/>
      <c r="E74" s="136"/>
      <c r="F74" s="136"/>
      <c r="G74" s="136"/>
      <c r="H74" s="136"/>
      <c r="I74" s="136"/>
    </row>
    <row r="75" spans="4:9">
      <c r="D75" s="136"/>
      <c r="E75" s="136"/>
      <c r="F75" s="136"/>
      <c r="G75" s="136"/>
      <c r="H75" s="136"/>
      <c r="I75" s="136"/>
    </row>
    <row r="76" spans="4:9">
      <c r="D76" s="136"/>
      <c r="E76" s="136"/>
      <c r="F76" s="136"/>
      <c r="G76" s="136"/>
      <c r="H76" s="136"/>
      <c r="I76" s="136"/>
    </row>
    <row r="77" spans="4:9">
      <c r="D77" s="136"/>
      <c r="E77" s="136"/>
      <c r="F77" s="136"/>
      <c r="G77" s="136"/>
      <c r="H77" s="136"/>
      <c r="I77" s="136"/>
    </row>
    <row r="78" spans="4:9">
      <c r="D78" s="136"/>
      <c r="E78" s="136"/>
      <c r="F78" s="136"/>
      <c r="G78" s="136"/>
      <c r="H78" s="136"/>
      <c r="I78" s="136"/>
    </row>
    <row r="79" spans="4:9">
      <c r="D79" s="136"/>
      <c r="E79" s="136"/>
      <c r="F79" s="136"/>
      <c r="G79" s="136"/>
      <c r="H79" s="136"/>
      <c r="I79" s="136"/>
    </row>
    <row r="80" spans="4:9">
      <c r="D80" s="136"/>
      <c r="E80" s="136"/>
      <c r="F80" s="136"/>
      <c r="G80" s="136"/>
      <c r="H80" s="136"/>
      <c r="I80" s="136"/>
    </row>
    <row r="81" spans="4:9">
      <c r="D81" s="136"/>
      <c r="E81" s="136"/>
      <c r="F81" s="136"/>
      <c r="G81" s="136"/>
      <c r="H81" s="136"/>
      <c r="I81" s="136"/>
    </row>
    <row r="82" spans="4:9">
      <c r="D82" s="136"/>
      <c r="E82" s="136"/>
      <c r="F82" s="136"/>
      <c r="G82" s="136"/>
      <c r="H82" s="136"/>
      <c r="I82" s="136"/>
    </row>
    <row r="83" spans="4:9">
      <c r="D83" s="136"/>
      <c r="E83" s="136"/>
      <c r="F83" s="136"/>
      <c r="G83" s="136"/>
      <c r="H83" s="136"/>
      <c r="I83" s="136"/>
    </row>
    <row r="84" spans="4:9">
      <c r="D84" s="136"/>
      <c r="E84" s="136"/>
      <c r="F84" s="136"/>
      <c r="G84" s="136"/>
      <c r="H84" s="136"/>
      <c r="I84" s="136"/>
    </row>
    <row r="85" spans="4:9">
      <c r="D85" s="136"/>
      <c r="E85" s="136"/>
      <c r="F85" s="136"/>
      <c r="G85" s="136"/>
      <c r="H85" s="136"/>
      <c r="I85" s="136"/>
    </row>
    <row r="86" spans="4:9">
      <c r="D86" s="136"/>
      <c r="E86" s="136"/>
      <c r="F86" s="136"/>
      <c r="G86" s="136"/>
      <c r="H86" s="136"/>
      <c r="I86" s="136"/>
    </row>
    <row r="87" spans="4:9">
      <c r="D87" s="136"/>
      <c r="E87" s="136"/>
      <c r="F87" s="136"/>
      <c r="G87" s="136"/>
      <c r="H87" s="136"/>
      <c r="I87" s="136"/>
    </row>
    <row r="88" spans="4:9">
      <c r="D88" s="136"/>
      <c r="E88" s="136"/>
      <c r="F88" s="136"/>
      <c r="G88" s="136"/>
      <c r="H88" s="136"/>
      <c r="I88" s="136"/>
    </row>
    <row r="89" spans="4:9">
      <c r="D89" s="136"/>
      <c r="E89" s="136"/>
      <c r="F89" s="136"/>
      <c r="G89" s="136"/>
      <c r="H89" s="136"/>
      <c r="I89" s="136"/>
    </row>
    <row r="90" spans="4:9">
      <c r="D90" s="136"/>
      <c r="E90" s="136"/>
      <c r="F90" s="136"/>
      <c r="G90" s="136"/>
      <c r="H90" s="136"/>
      <c r="I90" s="136"/>
    </row>
    <row r="91" spans="4:9">
      <c r="D91" s="136"/>
      <c r="E91" s="136"/>
      <c r="F91" s="136"/>
      <c r="G91" s="136"/>
      <c r="H91" s="136"/>
      <c r="I91" s="136"/>
    </row>
    <row r="92" spans="4:9">
      <c r="D92" s="136"/>
      <c r="E92" s="136"/>
      <c r="F92" s="136"/>
      <c r="G92" s="136"/>
      <c r="H92" s="136"/>
      <c r="I92" s="136"/>
    </row>
    <row r="93" spans="4:9">
      <c r="D93" s="136"/>
      <c r="E93" s="136"/>
      <c r="F93" s="136"/>
      <c r="G93" s="136"/>
      <c r="H93" s="136"/>
      <c r="I93" s="136"/>
    </row>
    <row r="94" spans="4:9">
      <c r="D94" s="136"/>
      <c r="E94" s="136"/>
      <c r="F94" s="136"/>
      <c r="G94" s="136"/>
      <c r="H94" s="136"/>
      <c r="I94" s="136"/>
    </row>
    <row r="95" spans="4:9">
      <c r="D95" s="136"/>
      <c r="E95" s="136"/>
      <c r="F95" s="136"/>
      <c r="G95" s="136"/>
      <c r="H95" s="136"/>
      <c r="I95" s="136"/>
    </row>
    <row r="96" spans="4:9">
      <c r="D96" s="136"/>
      <c r="E96" s="136"/>
      <c r="F96" s="136"/>
      <c r="G96" s="136"/>
      <c r="H96" s="136"/>
      <c r="I96" s="136"/>
    </row>
    <row r="97" spans="4:9">
      <c r="D97" s="136"/>
      <c r="E97" s="136"/>
      <c r="F97" s="136"/>
      <c r="G97" s="136"/>
      <c r="H97" s="136"/>
      <c r="I97" s="136"/>
    </row>
    <row r="98" spans="4:9">
      <c r="D98" s="136"/>
      <c r="E98" s="136"/>
      <c r="F98" s="136"/>
      <c r="G98" s="136"/>
      <c r="H98" s="136"/>
      <c r="I98" s="136"/>
    </row>
    <row r="99" spans="4:9">
      <c r="D99" s="136"/>
      <c r="E99" s="136"/>
      <c r="F99" s="136"/>
      <c r="G99" s="136"/>
      <c r="H99" s="136"/>
      <c r="I99" s="136"/>
    </row>
    <row r="100" spans="4:9">
      <c r="D100" s="136"/>
      <c r="E100" s="136"/>
      <c r="F100" s="136"/>
      <c r="G100" s="136"/>
      <c r="H100" s="136"/>
      <c r="I100" s="136"/>
    </row>
  </sheetData>
  <mergeCells count="3">
    <mergeCell ref="A1:A1048576"/>
    <mergeCell ref="D1:I1"/>
    <mergeCell ref="D2:I2"/>
  </mergeCells>
  <pageMargins left="0.75" right="0.75" top="1" bottom="1" header="0.5" footer="0.5"/>
  <pageSetup paperSize="9" orientation="portrait" horizontalDpi="4294967292" verticalDpi="4294967292"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73A4-6491-4F06-B49F-F9543B3293F2}">
  <dimension ref="A2:BG162"/>
  <sheetViews>
    <sheetView showGridLines="0" tabSelected="1" topLeftCell="E1" zoomScale="80" zoomScaleNormal="80" zoomScalePageLayoutView="150" workbookViewId="0">
      <selection activeCell="G13" sqref="G13:M13"/>
    </sheetView>
  </sheetViews>
  <sheetFormatPr defaultColWidth="11" defaultRowHeight="15.6"/>
  <cols>
    <col min="1" max="1" width="16.875" style="351" customWidth="1"/>
    <col min="2" max="2" width="11" style="262"/>
    <col min="3" max="3" width="4.5" style="136" customWidth="1"/>
    <col min="4" max="4" width="23.125" customWidth="1"/>
    <col min="5" max="5" width="45.375" customWidth="1"/>
    <col min="6" max="6" width="11.375" customWidth="1"/>
    <col min="7" max="7" width="15.625" customWidth="1"/>
    <col min="8" max="8" width="17.25" customWidth="1"/>
    <col min="9" max="10" width="15.625" customWidth="1"/>
    <col min="11" max="11" width="19.5" customWidth="1"/>
    <col min="12" max="13" width="15.625" customWidth="1"/>
    <col min="16" max="16" width="15.375" customWidth="1"/>
    <col min="17" max="17" width="14.375" customWidth="1"/>
    <col min="18" max="18" width="14.75" customWidth="1"/>
    <col min="19" max="19" width="13.75" customWidth="1"/>
    <col min="20" max="20" width="13.125" customWidth="1"/>
    <col min="21" max="21" width="15" customWidth="1"/>
    <col min="29" max="59" width="11" style="136"/>
  </cols>
  <sheetData>
    <row r="2" spans="1:59" ht="29.1" customHeight="1">
      <c r="D2" s="352" t="s">
        <v>15</v>
      </c>
      <c r="E2" s="352"/>
      <c r="F2" s="352"/>
      <c r="G2" s="352"/>
      <c r="H2" s="352"/>
      <c r="I2" s="352"/>
      <c r="J2" s="352"/>
      <c r="K2" s="352"/>
      <c r="L2" s="352"/>
      <c r="M2" s="352"/>
    </row>
    <row r="3" spans="1:59" ht="30.95" customHeight="1" thickBot="1">
      <c r="D3" s="365" t="s">
        <v>61</v>
      </c>
      <c r="E3" s="365"/>
      <c r="F3" s="365"/>
      <c r="G3" s="365"/>
      <c r="H3" s="365"/>
      <c r="I3" s="365"/>
      <c r="J3" s="365"/>
      <c r="K3" s="365"/>
      <c r="L3" s="365"/>
      <c r="M3" s="365"/>
    </row>
    <row r="4" spans="1:59" ht="73.5" customHeight="1" thickBot="1">
      <c r="B4" s="263"/>
      <c r="C4" s="137"/>
      <c r="D4" s="264" t="s">
        <v>18</v>
      </c>
      <c r="E4" s="264" t="s">
        <v>34</v>
      </c>
      <c r="F4" s="265" t="s">
        <v>20</v>
      </c>
      <c r="G4" s="265" t="s">
        <v>44</v>
      </c>
      <c r="H4" s="265" t="s">
        <v>62</v>
      </c>
      <c r="I4" s="265" t="s">
        <v>63</v>
      </c>
      <c r="J4" s="266" t="s">
        <v>64</v>
      </c>
      <c r="K4" s="266" t="s">
        <v>65</v>
      </c>
      <c r="L4" s="266" t="s">
        <v>66</v>
      </c>
      <c r="M4" s="266" t="s">
        <v>67</v>
      </c>
      <c r="N4" s="244"/>
      <c r="O4" s="244"/>
      <c r="P4" s="244"/>
      <c r="Q4" s="136"/>
      <c r="R4" s="136"/>
      <c r="S4" s="136"/>
      <c r="T4" s="136"/>
      <c r="U4" s="136"/>
      <c r="V4" s="136"/>
      <c r="W4" s="136"/>
      <c r="X4" s="136"/>
      <c r="Y4" s="136"/>
      <c r="Z4" s="136"/>
      <c r="AA4" s="136"/>
      <c r="AB4" s="136"/>
    </row>
    <row r="5" spans="1:59" s="1" customFormat="1" ht="23.45">
      <c r="A5" s="351"/>
      <c r="B5" s="263"/>
      <c r="C5" s="138"/>
      <c r="D5" s="258">
        <v>44291</v>
      </c>
      <c r="E5" s="245" t="s">
        <v>68</v>
      </c>
      <c r="F5" s="245"/>
      <c r="G5" s="246">
        <v>120</v>
      </c>
      <c r="H5" s="246">
        <v>10.91</v>
      </c>
      <c r="I5" s="246">
        <v>109.09</v>
      </c>
      <c r="J5" s="246"/>
      <c r="K5" s="246"/>
      <c r="L5" s="247"/>
      <c r="M5" s="247"/>
      <c r="N5" s="248"/>
      <c r="O5" s="248"/>
      <c r="P5" s="248"/>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row>
    <row r="6" spans="1:59" ht="20.100000000000001" customHeight="1">
      <c r="C6" s="138"/>
      <c r="D6" s="249">
        <v>44291</v>
      </c>
      <c r="E6" s="250" t="s">
        <v>69</v>
      </c>
      <c r="F6" s="250"/>
      <c r="G6" s="252">
        <v>1364</v>
      </c>
      <c r="H6" s="252"/>
      <c r="I6" s="252"/>
      <c r="J6" s="252">
        <v>1364</v>
      </c>
      <c r="K6" s="252"/>
      <c r="L6" s="253"/>
      <c r="M6" s="253"/>
      <c r="N6" s="244"/>
      <c r="O6" s="244"/>
      <c r="P6" s="244"/>
      <c r="Q6" s="136"/>
      <c r="R6" s="136"/>
      <c r="S6" s="136"/>
      <c r="T6" s="136"/>
      <c r="U6" s="136"/>
      <c r="V6" s="136"/>
      <c r="W6" s="136"/>
      <c r="X6" s="136"/>
      <c r="Y6" s="136"/>
      <c r="Z6" s="136"/>
      <c r="AA6" s="136"/>
      <c r="AB6" s="136"/>
    </row>
    <row r="7" spans="1:59" ht="20.100000000000001" customHeight="1">
      <c r="D7" s="249">
        <v>44294</v>
      </c>
      <c r="E7" s="250" t="s">
        <v>66</v>
      </c>
      <c r="F7" s="250"/>
      <c r="G7" s="252">
        <v>3615</v>
      </c>
      <c r="H7" s="252">
        <v>327.27</v>
      </c>
      <c r="I7" s="252"/>
      <c r="J7" s="252"/>
      <c r="K7" s="252"/>
      <c r="L7" s="252">
        <v>3272.73</v>
      </c>
      <c r="M7" s="252">
        <v>15</v>
      </c>
      <c r="N7" s="244"/>
      <c r="O7" s="244"/>
      <c r="P7" s="244"/>
      <c r="Q7" s="136"/>
      <c r="R7" s="136"/>
      <c r="S7" s="136"/>
      <c r="T7" s="136"/>
      <c r="U7" s="136"/>
      <c r="V7" s="136"/>
      <c r="W7" s="136"/>
      <c r="X7" s="136"/>
      <c r="Y7" s="136"/>
      <c r="Z7" s="136"/>
      <c r="AA7" s="136"/>
      <c r="AB7" s="136"/>
    </row>
    <row r="8" spans="1:59" ht="20.100000000000001" customHeight="1">
      <c r="C8" s="139"/>
      <c r="D8" s="249">
        <v>44294</v>
      </c>
      <c r="E8" s="250" t="s">
        <v>70</v>
      </c>
      <c r="F8" s="250"/>
      <c r="G8" s="252">
        <v>544.5</v>
      </c>
      <c r="H8" s="252"/>
      <c r="I8" s="252"/>
      <c r="J8" s="252">
        <v>544.5</v>
      </c>
      <c r="K8" s="252"/>
      <c r="L8" s="253"/>
      <c r="M8" s="253"/>
      <c r="N8" s="244"/>
      <c r="O8" s="244"/>
      <c r="P8" s="244"/>
      <c r="Q8" s="136"/>
      <c r="R8" s="136"/>
      <c r="S8" s="136"/>
      <c r="T8" s="136"/>
      <c r="U8" s="136"/>
      <c r="V8" s="136"/>
      <c r="W8" s="136"/>
      <c r="X8" s="136"/>
      <c r="Y8" s="136"/>
      <c r="Z8" s="136"/>
      <c r="AA8" s="136"/>
      <c r="AB8" s="136"/>
    </row>
    <row r="9" spans="1:59" ht="20.100000000000001" customHeight="1">
      <c r="D9" s="249">
        <v>44294</v>
      </c>
      <c r="E9" s="250" t="s">
        <v>71</v>
      </c>
      <c r="F9" s="250"/>
      <c r="G9" s="252">
        <v>775</v>
      </c>
      <c r="H9" s="252">
        <v>70.45</v>
      </c>
      <c r="I9" s="252"/>
      <c r="J9" s="252"/>
      <c r="K9" s="252">
        <v>704.55</v>
      </c>
      <c r="L9" s="253"/>
      <c r="M9" s="253"/>
      <c r="N9" s="244"/>
      <c r="O9" s="244"/>
      <c r="P9" s="244"/>
      <c r="Q9" s="136"/>
      <c r="R9" s="136"/>
      <c r="S9" s="136"/>
      <c r="T9" s="136"/>
      <c r="U9" s="136"/>
      <c r="V9" s="136"/>
      <c r="W9" s="136"/>
      <c r="X9" s="136"/>
      <c r="Y9" s="136"/>
      <c r="Z9" s="136"/>
      <c r="AA9" s="136"/>
      <c r="AB9" s="136"/>
    </row>
    <row r="10" spans="1:59" s="1" customFormat="1" ht="23.45">
      <c r="A10" s="351"/>
      <c r="B10" s="262"/>
      <c r="C10" s="138"/>
      <c r="D10" s="249">
        <v>44295</v>
      </c>
      <c r="E10" s="250" t="s">
        <v>72</v>
      </c>
      <c r="F10" s="251"/>
      <c r="G10" s="252">
        <v>1850</v>
      </c>
      <c r="H10" s="252">
        <v>168.18</v>
      </c>
      <c r="I10" s="252"/>
      <c r="J10" s="252"/>
      <c r="K10" s="252">
        <v>1681.82</v>
      </c>
      <c r="L10" s="253"/>
      <c r="M10" s="253"/>
      <c r="N10" s="248"/>
      <c r="O10" s="248"/>
      <c r="P10" s="248"/>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row>
    <row r="11" spans="1:59" ht="20.100000000000001" customHeight="1" thickBot="1">
      <c r="D11" s="249"/>
      <c r="E11" s="250"/>
      <c r="F11" s="250"/>
      <c r="G11" s="254"/>
      <c r="H11" s="254"/>
      <c r="I11" s="254"/>
      <c r="J11" s="255"/>
      <c r="K11" s="255"/>
      <c r="L11" s="255"/>
      <c r="M11" s="255"/>
      <c r="N11" s="244"/>
      <c r="O11" s="244"/>
      <c r="P11" s="244"/>
      <c r="Q11" s="136"/>
      <c r="R11" s="136"/>
      <c r="S11" s="136"/>
      <c r="T11" s="136"/>
      <c r="U11" s="136"/>
      <c r="V11" s="136"/>
      <c r="W11" s="136"/>
      <c r="X11" s="136"/>
      <c r="Y11" s="136"/>
      <c r="Z11" s="136"/>
      <c r="AA11" s="136"/>
      <c r="AB11" s="136"/>
    </row>
    <row r="12" spans="1:59" ht="23.45">
      <c r="D12" s="256" t="s">
        <v>31</v>
      </c>
      <c r="E12" s="251"/>
      <c r="F12" s="251"/>
      <c r="G12" s="377">
        <f>G5+G6+G7+G8+G9+G10</f>
        <v>8268.5</v>
      </c>
      <c r="H12" s="377">
        <f>H5+H7+H9+H10</f>
        <v>576.80999999999995</v>
      </c>
      <c r="I12" s="377">
        <f>I5</f>
        <v>109.09</v>
      </c>
      <c r="J12" s="377">
        <f>J6+J8</f>
        <v>1908.5</v>
      </c>
      <c r="K12" s="378">
        <f>K9+K10</f>
        <v>2386.37</v>
      </c>
      <c r="L12" s="378">
        <f>L7</f>
        <v>3272.73</v>
      </c>
      <c r="M12" s="246">
        <f>M7</f>
        <v>15</v>
      </c>
      <c r="N12" s="244"/>
      <c r="O12" s="244"/>
      <c r="P12" s="244"/>
      <c r="Q12" s="136"/>
      <c r="R12" s="136"/>
      <c r="S12" s="136"/>
      <c r="T12" s="136"/>
      <c r="U12" s="136"/>
      <c r="V12" s="136"/>
      <c r="W12" s="136"/>
      <c r="X12" s="136"/>
      <c r="Y12" s="136"/>
      <c r="Z12" s="136"/>
      <c r="AA12" s="136"/>
      <c r="AB12" s="136"/>
    </row>
    <row r="13" spans="1:59" ht="23.45">
      <c r="D13" s="257"/>
      <c r="E13" s="257"/>
      <c r="F13" s="257"/>
      <c r="G13" s="257"/>
      <c r="H13" s="257"/>
      <c r="I13" s="257"/>
      <c r="J13" s="257"/>
      <c r="K13" s="257"/>
      <c r="L13" s="257"/>
      <c r="M13" s="257"/>
      <c r="N13" s="244"/>
      <c r="O13" s="244"/>
      <c r="P13" s="244"/>
      <c r="Q13" s="136"/>
      <c r="R13" s="136"/>
      <c r="S13" s="136"/>
      <c r="T13" s="136"/>
      <c r="U13" s="136"/>
      <c r="V13" s="136"/>
      <c r="W13" s="136"/>
      <c r="X13" s="136"/>
      <c r="Y13" s="136"/>
      <c r="Z13" s="136"/>
      <c r="AA13" s="136"/>
      <c r="AB13" s="136"/>
    </row>
    <row r="14" spans="1:59" ht="23.45">
      <c r="D14" s="244"/>
      <c r="E14" s="244"/>
      <c r="F14" s="244"/>
      <c r="G14" s="244"/>
      <c r="H14" s="244"/>
      <c r="I14" s="244"/>
      <c r="J14" s="244"/>
      <c r="K14" s="244"/>
      <c r="L14" s="244"/>
      <c r="M14" s="244"/>
      <c r="N14" s="244"/>
      <c r="O14" s="244"/>
      <c r="P14" s="244"/>
      <c r="Q14" s="136"/>
      <c r="R14" s="136"/>
      <c r="S14" s="136"/>
      <c r="T14" s="136"/>
      <c r="U14" s="136"/>
      <c r="V14" s="136"/>
      <c r="W14" s="136"/>
      <c r="X14" s="136"/>
      <c r="Y14" s="136"/>
      <c r="Z14" s="136"/>
      <c r="AA14" s="136"/>
      <c r="AB14" s="136"/>
    </row>
    <row r="15" spans="1:59" ht="23.45">
      <c r="D15" s="244"/>
      <c r="E15" s="244"/>
      <c r="F15" s="244"/>
      <c r="G15" s="244"/>
      <c r="H15" s="244"/>
      <c r="I15" s="244"/>
      <c r="J15" s="244"/>
      <c r="K15" s="244"/>
      <c r="L15" s="244"/>
      <c r="M15" s="244"/>
      <c r="N15" s="244"/>
      <c r="O15" s="244"/>
      <c r="P15" s="244"/>
      <c r="Q15" s="136"/>
      <c r="R15" s="136"/>
      <c r="S15" s="136"/>
      <c r="T15" s="136"/>
      <c r="U15" s="136"/>
      <c r="V15" s="136"/>
      <c r="W15" s="136"/>
      <c r="X15" s="136"/>
      <c r="Y15" s="136"/>
      <c r="Z15" s="136"/>
      <c r="AA15" s="136"/>
      <c r="AB15" s="136"/>
    </row>
    <row r="16" spans="1:59">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row>
    <row r="17" spans="4:28">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row>
    <row r="18" spans="4:28">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row>
    <row r="19" spans="4:28">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row>
    <row r="20" spans="4:28">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row>
    <row r="21" spans="4:28" ht="23.45">
      <c r="D21" s="136"/>
      <c r="E21" s="143" t="s">
        <v>73</v>
      </c>
      <c r="F21" s="136"/>
      <c r="G21" s="136"/>
      <c r="H21" s="136"/>
      <c r="I21" s="136"/>
      <c r="J21" s="136"/>
      <c r="K21" s="136"/>
      <c r="L21" s="136"/>
      <c r="M21" s="136"/>
      <c r="N21" s="136"/>
      <c r="O21" s="136"/>
      <c r="P21" s="136"/>
      <c r="Q21" s="136"/>
      <c r="R21" s="136"/>
      <c r="S21" s="136"/>
      <c r="T21" s="136"/>
      <c r="U21" s="136"/>
      <c r="V21" s="136"/>
      <c r="W21" s="136"/>
      <c r="X21" s="136"/>
      <c r="Y21" s="136"/>
      <c r="Z21" s="136"/>
      <c r="AA21" s="136"/>
      <c r="AB21" s="136"/>
    </row>
    <row r="22" spans="4:28" ht="15.95" thickBot="1">
      <c r="D22" s="141"/>
      <c r="E22" s="141"/>
      <c r="F22" s="141"/>
      <c r="G22" s="141"/>
      <c r="H22" s="141"/>
      <c r="I22" s="20">
        <v>100</v>
      </c>
      <c r="J22" s="136"/>
      <c r="K22" s="136"/>
      <c r="L22" s="136"/>
      <c r="M22" s="136"/>
      <c r="N22" s="136"/>
      <c r="O22" s="136"/>
      <c r="P22" s="136"/>
      <c r="Q22" s="136"/>
      <c r="R22" s="136"/>
      <c r="S22" s="136"/>
      <c r="T22" s="136"/>
      <c r="U22" s="136"/>
      <c r="V22" s="136"/>
      <c r="W22" s="136"/>
      <c r="X22" s="136"/>
      <c r="Y22" s="136"/>
      <c r="Z22" s="136"/>
      <c r="AA22" s="136"/>
      <c r="AB22" s="136"/>
    </row>
    <row r="23" spans="4:28" ht="15.95" thickBot="1">
      <c r="D23" s="353" t="s">
        <v>44</v>
      </c>
      <c r="E23" s="354"/>
      <c r="F23" s="354"/>
      <c r="G23" s="354"/>
      <c r="H23" s="354"/>
      <c r="I23" s="354"/>
      <c r="J23" s="136"/>
      <c r="K23" s="136"/>
      <c r="L23" s="136"/>
      <c r="M23" s="136"/>
      <c r="N23" s="136"/>
      <c r="O23" s="136"/>
      <c r="P23" s="136"/>
      <c r="Q23" s="136"/>
      <c r="R23" s="136"/>
      <c r="S23" s="136"/>
      <c r="T23" s="136"/>
      <c r="U23" s="136"/>
      <c r="V23" s="136"/>
      <c r="W23" s="136"/>
      <c r="X23" s="136"/>
      <c r="Y23" s="136"/>
      <c r="Z23" s="136"/>
      <c r="AA23" s="136"/>
      <c r="AB23" s="136"/>
    </row>
    <row r="24" spans="4:28" ht="15.95" thickBot="1">
      <c r="D24" s="22" t="s">
        <v>18</v>
      </c>
      <c r="E24" s="23" t="s">
        <v>34</v>
      </c>
      <c r="F24" s="24" t="s">
        <v>24</v>
      </c>
      <c r="G24" s="22" t="s">
        <v>18</v>
      </c>
      <c r="H24" s="23" t="s">
        <v>34</v>
      </c>
      <c r="I24" s="23" t="s">
        <v>24</v>
      </c>
      <c r="J24" s="136"/>
      <c r="K24" s="136"/>
      <c r="L24" s="136"/>
      <c r="M24" s="136"/>
      <c r="N24" s="136"/>
      <c r="O24" s="136"/>
      <c r="P24" s="136"/>
      <c r="Q24" s="136"/>
      <c r="R24" s="136"/>
      <c r="S24" s="136"/>
      <c r="T24" s="136"/>
      <c r="U24" s="136"/>
      <c r="V24" s="136"/>
      <c r="W24" s="136"/>
      <c r="X24" s="136"/>
      <c r="Y24" s="136"/>
      <c r="Z24" s="136"/>
      <c r="AA24" s="136"/>
      <c r="AB24" s="136"/>
    </row>
    <row r="25" spans="4:28">
      <c r="D25" s="80">
        <v>44287</v>
      </c>
      <c r="E25" s="30" t="s">
        <v>35</v>
      </c>
      <c r="F25" s="31">
        <v>48470</v>
      </c>
      <c r="G25" s="82">
        <v>44316</v>
      </c>
      <c r="H25" s="25" t="s">
        <v>74</v>
      </c>
      <c r="I25" s="79">
        <v>8268.5</v>
      </c>
      <c r="J25" s="136"/>
      <c r="K25" s="136"/>
      <c r="L25" s="136"/>
      <c r="M25" s="136"/>
      <c r="N25" s="136"/>
      <c r="O25" s="136"/>
      <c r="P25" s="136"/>
      <c r="Q25" s="136"/>
      <c r="R25" s="136"/>
      <c r="S25" s="136"/>
      <c r="T25" s="136"/>
      <c r="U25" s="136"/>
      <c r="V25" s="136"/>
      <c r="W25" s="136"/>
      <c r="X25" s="136"/>
      <c r="Y25" s="136"/>
      <c r="Z25" s="136"/>
      <c r="AA25" s="136"/>
      <c r="AB25" s="136"/>
    </row>
    <row r="26" spans="4:28">
      <c r="D26" s="81">
        <v>44316</v>
      </c>
      <c r="E26" s="62" t="s">
        <v>36</v>
      </c>
      <c r="F26" s="63">
        <v>23830</v>
      </c>
      <c r="G26" s="103">
        <v>44316</v>
      </c>
      <c r="H26" s="25" t="s">
        <v>75</v>
      </c>
      <c r="I26" s="26">
        <f>F28-I25</f>
        <v>66769.710000000006</v>
      </c>
      <c r="J26" s="136"/>
      <c r="K26" s="136"/>
      <c r="L26" s="136"/>
      <c r="M26" s="136"/>
      <c r="N26" s="136"/>
      <c r="O26" s="136"/>
      <c r="P26" s="136"/>
      <c r="Q26" s="136"/>
      <c r="R26" s="136"/>
      <c r="S26" s="136"/>
      <c r="T26" s="136"/>
      <c r="U26" s="136"/>
      <c r="V26" s="136"/>
      <c r="W26" s="136"/>
      <c r="X26" s="136"/>
      <c r="Y26" s="136"/>
      <c r="Z26" s="136"/>
      <c r="AA26" s="136"/>
      <c r="AB26" s="136"/>
    </row>
    <row r="27" spans="4:28">
      <c r="D27" s="81">
        <v>44316</v>
      </c>
      <c r="E27" s="62" t="s">
        <v>51</v>
      </c>
      <c r="F27" s="63">
        <v>2738.21</v>
      </c>
      <c r="G27" s="32"/>
      <c r="H27" s="30"/>
      <c r="I27" s="30"/>
      <c r="J27" s="136"/>
      <c r="K27" s="136"/>
      <c r="L27" s="136"/>
      <c r="M27" s="136"/>
      <c r="N27" s="136"/>
      <c r="O27" s="136"/>
      <c r="P27" s="136"/>
      <c r="Q27" s="136"/>
      <c r="R27" s="136"/>
      <c r="S27" s="136"/>
      <c r="T27" s="136"/>
      <c r="U27" s="136"/>
      <c r="V27" s="136"/>
      <c r="W27" s="136"/>
      <c r="X27" s="136"/>
      <c r="Y27" s="136"/>
      <c r="Z27" s="136"/>
      <c r="AA27" s="136"/>
      <c r="AB27" s="136"/>
    </row>
    <row r="28" spans="4:28" ht="15.95" thickBot="1">
      <c r="D28" s="30"/>
      <c r="E28" s="30"/>
      <c r="F28" s="116">
        <f>SUM(F25:F27)</f>
        <v>75038.210000000006</v>
      </c>
      <c r="G28" s="32"/>
      <c r="H28" s="30"/>
      <c r="I28" s="119">
        <f>SUM(I25:I27)</f>
        <v>75038.210000000006</v>
      </c>
      <c r="J28" s="136"/>
      <c r="K28" s="136"/>
      <c r="L28" s="136"/>
      <c r="M28" s="136"/>
      <c r="N28" s="136"/>
      <c r="O28" s="136"/>
      <c r="P28" s="136"/>
      <c r="Q28" s="136"/>
      <c r="R28" s="136"/>
      <c r="S28" s="136"/>
      <c r="T28" s="136"/>
      <c r="U28" s="136"/>
      <c r="V28" s="136"/>
      <c r="W28" s="136"/>
      <c r="X28" s="136"/>
      <c r="Y28" s="136"/>
      <c r="Z28" s="136"/>
      <c r="AA28" s="136"/>
      <c r="AB28" s="136"/>
    </row>
    <row r="29" spans="4:28" ht="15.95" thickTop="1">
      <c r="D29" s="117">
        <v>44317</v>
      </c>
      <c r="E29" s="73" t="s">
        <v>35</v>
      </c>
      <c r="F29" s="97">
        <f>I26</f>
        <v>66769.710000000006</v>
      </c>
      <c r="J29" s="136"/>
      <c r="K29" s="136"/>
      <c r="L29" s="136"/>
      <c r="M29" s="136"/>
      <c r="N29" s="136"/>
      <c r="O29" s="136"/>
      <c r="P29" s="136"/>
      <c r="Q29" s="136"/>
      <c r="R29" s="136"/>
      <c r="S29" s="136"/>
      <c r="T29" s="136"/>
      <c r="U29" s="136"/>
      <c r="V29" s="136"/>
      <c r="W29" s="136"/>
      <c r="X29" s="136"/>
      <c r="Y29" s="136"/>
      <c r="Z29" s="136"/>
      <c r="AA29" s="136"/>
      <c r="AB29" s="136"/>
    </row>
    <row r="30" spans="4:28" ht="15.95" thickBot="1">
      <c r="D30" s="20"/>
      <c r="E30" s="20"/>
      <c r="F30" s="20"/>
      <c r="G30" s="20"/>
      <c r="H30" s="20"/>
      <c r="I30" s="20">
        <v>610</v>
      </c>
      <c r="J30" s="136"/>
      <c r="K30" s="136"/>
      <c r="L30" s="136"/>
      <c r="M30" s="136"/>
      <c r="N30" s="136"/>
      <c r="O30" s="136"/>
      <c r="P30" s="136"/>
      <c r="Q30" s="136"/>
      <c r="R30" s="136"/>
      <c r="S30" s="136"/>
      <c r="T30" s="136"/>
      <c r="U30" s="136"/>
      <c r="V30" s="136"/>
      <c r="W30" s="136"/>
      <c r="X30" s="136"/>
      <c r="Y30" s="136"/>
      <c r="Z30" s="136"/>
      <c r="AA30" s="136"/>
      <c r="AB30" s="136"/>
    </row>
    <row r="31" spans="4:28" ht="15.95" thickBot="1">
      <c r="D31" s="353" t="s">
        <v>33</v>
      </c>
      <c r="E31" s="354"/>
      <c r="F31" s="354"/>
      <c r="G31" s="354"/>
      <c r="H31" s="354"/>
      <c r="I31" s="355"/>
      <c r="J31" s="136"/>
      <c r="K31" s="136"/>
      <c r="L31" s="136"/>
      <c r="M31" s="136"/>
      <c r="N31" s="136"/>
      <c r="O31" s="136"/>
      <c r="P31" s="136"/>
      <c r="Q31" s="136"/>
      <c r="R31" s="136"/>
      <c r="S31" s="136"/>
      <c r="T31" s="136"/>
      <c r="U31" s="136"/>
      <c r="V31" s="136"/>
      <c r="W31" s="136"/>
      <c r="X31" s="136"/>
      <c r="Y31" s="136"/>
      <c r="Z31" s="136"/>
      <c r="AA31" s="136"/>
      <c r="AB31" s="136"/>
    </row>
    <row r="32" spans="4:28" ht="15.95" customHeight="1" thickBot="1">
      <c r="D32" s="22" t="s">
        <v>18</v>
      </c>
      <c r="E32" s="23" t="s">
        <v>34</v>
      </c>
      <c r="F32" s="24" t="s">
        <v>24</v>
      </c>
      <c r="G32" s="22" t="s">
        <v>18</v>
      </c>
      <c r="H32" s="23" t="s">
        <v>34</v>
      </c>
      <c r="I32" s="23" t="s">
        <v>24</v>
      </c>
      <c r="J32" s="136"/>
      <c r="K32" s="136"/>
      <c r="L32" s="136"/>
      <c r="M32" s="136"/>
      <c r="N32" s="136"/>
      <c r="O32" s="136"/>
      <c r="P32" s="136"/>
      <c r="Q32" s="136"/>
      <c r="R32" s="136"/>
      <c r="S32" s="136"/>
      <c r="T32" s="136"/>
      <c r="U32" s="136"/>
      <c r="V32" s="136"/>
      <c r="W32" s="136"/>
      <c r="X32" s="136"/>
      <c r="Y32" s="136"/>
      <c r="Z32" s="136"/>
      <c r="AA32" s="136"/>
      <c r="AB32" s="136"/>
    </row>
    <row r="33" spans="4:28" ht="15.95" customHeight="1">
      <c r="D33" s="80">
        <v>44287</v>
      </c>
      <c r="E33" s="30" t="s">
        <v>35</v>
      </c>
      <c r="F33" s="31">
        <v>5588.04</v>
      </c>
      <c r="G33" s="83">
        <v>44316</v>
      </c>
      <c r="H33" s="62" t="s">
        <v>76</v>
      </c>
      <c r="I33" s="62">
        <v>2738.21</v>
      </c>
      <c r="J33" s="136"/>
      <c r="K33" s="136"/>
      <c r="L33" s="136"/>
      <c r="M33" s="136"/>
      <c r="N33" s="136"/>
      <c r="O33" s="136"/>
      <c r="P33" s="136"/>
      <c r="Q33" s="136"/>
      <c r="R33" s="136"/>
      <c r="S33" s="136"/>
      <c r="T33" s="136"/>
      <c r="U33" s="136"/>
      <c r="V33" s="136"/>
      <c r="W33" s="136"/>
      <c r="X33" s="136"/>
      <c r="Y33" s="136"/>
      <c r="Z33" s="136"/>
      <c r="AA33" s="136"/>
      <c r="AB33" s="136"/>
    </row>
    <row r="34" spans="4:28" ht="15.95" customHeight="1">
      <c r="D34" s="69">
        <v>44316</v>
      </c>
      <c r="E34" s="70" t="s">
        <v>77</v>
      </c>
      <c r="F34" s="70">
        <v>4808.75</v>
      </c>
      <c r="G34" s="103">
        <v>44316</v>
      </c>
      <c r="H34" s="25" t="s">
        <v>75</v>
      </c>
      <c r="I34" s="26">
        <f>F35-I33</f>
        <v>7658.5800000000008</v>
      </c>
      <c r="J34" s="136"/>
      <c r="K34" s="136"/>
      <c r="L34" s="136"/>
      <c r="M34" s="136"/>
      <c r="N34" s="136"/>
      <c r="O34" s="136"/>
      <c r="P34" s="136"/>
      <c r="Q34" s="136"/>
      <c r="R34" s="136"/>
      <c r="S34" s="136"/>
      <c r="T34" s="136"/>
      <c r="U34" s="136"/>
      <c r="V34" s="136"/>
      <c r="W34" s="136"/>
      <c r="X34" s="136"/>
      <c r="Y34" s="136"/>
      <c r="Z34" s="136"/>
      <c r="AA34" s="136"/>
      <c r="AB34" s="136"/>
    </row>
    <row r="35" spans="4:28" ht="15.95" customHeight="1" thickBot="1">
      <c r="D35" s="33"/>
      <c r="E35" s="25"/>
      <c r="F35" s="116">
        <f>SUM(F33:F34)</f>
        <v>10396.790000000001</v>
      </c>
      <c r="G35" s="32"/>
      <c r="H35" s="30"/>
      <c r="I35" s="118">
        <f>SUM(I33:I34)</f>
        <v>10396.790000000001</v>
      </c>
      <c r="J35" s="136"/>
      <c r="K35" s="136"/>
      <c r="L35" s="136"/>
      <c r="M35" s="136"/>
      <c r="N35" s="136"/>
      <c r="O35" s="136"/>
      <c r="P35" s="136"/>
      <c r="Q35" s="136"/>
      <c r="R35" s="136"/>
      <c r="S35" s="136"/>
      <c r="T35" s="136"/>
      <c r="U35" s="136"/>
      <c r="V35" s="136"/>
      <c r="W35" s="136"/>
      <c r="X35" s="136"/>
      <c r="Y35" s="136"/>
      <c r="Z35" s="136"/>
      <c r="AA35" s="136"/>
      <c r="AB35" s="136"/>
    </row>
    <row r="36" spans="4:28" ht="15.95" customHeight="1" thickTop="1">
      <c r="D36" s="117">
        <v>44317</v>
      </c>
      <c r="E36" s="73" t="s">
        <v>35</v>
      </c>
      <c r="F36" s="26">
        <f>I34</f>
        <v>7658.5800000000008</v>
      </c>
      <c r="G36" s="32"/>
      <c r="H36" s="30"/>
      <c r="I36" s="30"/>
      <c r="J36" s="136"/>
      <c r="K36" s="136"/>
      <c r="L36" s="136"/>
      <c r="M36" s="136"/>
      <c r="N36" s="136"/>
      <c r="O36" s="136"/>
      <c r="P36" s="136"/>
      <c r="Q36" s="136"/>
      <c r="R36" s="136"/>
      <c r="S36" s="136"/>
      <c r="T36" s="136"/>
      <c r="U36" s="136"/>
      <c r="V36" s="136"/>
      <c r="W36" s="136"/>
      <c r="X36" s="136"/>
      <c r="Y36" s="136"/>
      <c r="Z36" s="136"/>
      <c r="AA36" s="136"/>
      <c r="AB36" s="136"/>
    </row>
    <row r="37" spans="4:28" ht="15.95" customHeight="1" thickBot="1">
      <c r="I37" s="78">
        <v>200</v>
      </c>
      <c r="J37" s="136"/>
      <c r="K37" s="136"/>
      <c r="L37" s="136"/>
      <c r="M37" s="136"/>
      <c r="N37" s="136"/>
      <c r="O37" s="136"/>
      <c r="P37" s="136"/>
      <c r="Q37" s="136"/>
      <c r="R37" s="136"/>
      <c r="S37" s="136"/>
      <c r="T37" s="136"/>
      <c r="U37" s="136"/>
      <c r="V37" s="136"/>
      <c r="W37" s="136"/>
      <c r="X37" s="136"/>
      <c r="Y37" s="136"/>
      <c r="Z37" s="136"/>
      <c r="AA37" s="136"/>
      <c r="AB37" s="136"/>
    </row>
    <row r="38" spans="4:28" ht="15.95" customHeight="1" thickBot="1">
      <c r="D38" s="356" t="s">
        <v>22</v>
      </c>
      <c r="E38" s="357"/>
      <c r="F38" s="357"/>
      <c r="G38" s="357"/>
      <c r="H38" s="357"/>
      <c r="I38" s="358"/>
      <c r="J38" s="136"/>
      <c r="K38" s="136"/>
      <c r="L38" s="136"/>
      <c r="M38" s="136"/>
      <c r="N38" s="136"/>
      <c r="O38" s="136"/>
      <c r="P38" s="136"/>
      <c r="Q38" s="136"/>
      <c r="R38" s="136"/>
      <c r="S38" s="136"/>
      <c r="T38" s="136"/>
      <c r="U38" s="136"/>
      <c r="V38" s="136"/>
      <c r="W38" s="136"/>
      <c r="X38" s="136"/>
      <c r="Y38" s="136"/>
      <c r="Z38" s="136"/>
      <c r="AA38" s="136"/>
      <c r="AB38" s="136"/>
    </row>
    <row r="39" spans="4:28" ht="15.95" customHeight="1" thickBot="1">
      <c r="D39" s="66" t="s">
        <v>18</v>
      </c>
      <c r="E39" s="66" t="s">
        <v>34</v>
      </c>
      <c r="F39" s="67" t="s">
        <v>24</v>
      </c>
      <c r="G39" s="66" t="s">
        <v>18</v>
      </c>
      <c r="H39" s="66" t="s">
        <v>34</v>
      </c>
      <c r="I39" s="68" t="s">
        <v>24</v>
      </c>
      <c r="J39" s="136"/>
      <c r="K39" s="136"/>
      <c r="L39" s="136"/>
      <c r="M39" s="136"/>
      <c r="N39" s="136"/>
      <c r="O39" s="136"/>
      <c r="P39" s="136"/>
      <c r="Q39" s="136"/>
      <c r="R39" s="136"/>
      <c r="S39" s="136"/>
      <c r="T39" s="136"/>
      <c r="U39" s="136"/>
      <c r="V39" s="136"/>
      <c r="W39" s="136"/>
      <c r="X39" s="136"/>
      <c r="Y39" s="136"/>
      <c r="Z39" s="136"/>
      <c r="AA39" s="136"/>
      <c r="AB39" s="136"/>
    </row>
    <row r="40" spans="4:28" ht="15.95" customHeight="1">
      <c r="D40" s="16"/>
      <c r="E40" s="16"/>
      <c r="F40" s="16"/>
      <c r="G40" s="74">
        <v>44287</v>
      </c>
      <c r="H40" s="70" t="s">
        <v>35</v>
      </c>
      <c r="I40" s="71">
        <v>350000</v>
      </c>
      <c r="J40" s="136"/>
      <c r="K40" s="136"/>
      <c r="L40" s="136"/>
      <c r="M40" s="136"/>
      <c r="N40" s="136"/>
      <c r="O40" s="136"/>
      <c r="P40" s="136"/>
      <c r="Q40" s="136"/>
      <c r="R40" s="136"/>
      <c r="S40" s="136"/>
      <c r="T40" s="136"/>
      <c r="U40" s="136"/>
      <c r="V40" s="136"/>
      <c r="W40" s="136"/>
      <c r="X40" s="136"/>
      <c r="Y40" s="136"/>
      <c r="Z40" s="136"/>
      <c r="AA40" s="136"/>
      <c r="AB40" s="136"/>
    </row>
    <row r="41" spans="4:28" ht="15.95" customHeight="1">
      <c r="D41" s="16"/>
      <c r="E41" s="16"/>
      <c r="F41" s="16"/>
      <c r="G41" s="102">
        <v>44316</v>
      </c>
      <c r="H41" s="62" t="s">
        <v>36</v>
      </c>
      <c r="I41" s="63">
        <v>20918.169999999998</v>
      </c>
      <c r="J41" s="136"/>
      <c r="K41" s="136"/>
      <c r="L41" s="136"/>
      <c r="M41" s="136"/>
      <c r="N41" s="136"/>
      <c r="O41" s="136"/>
      <c r="P41" s="136"/>
      <c r="Q41" s="136"/>
      <c r="R41" s="136"/>
      <c r="S41" s="136"/>
      <c r="T41" s="136"/>
      <c r="U41" s="136"/>
      <c r="V41" s="136"/>
      <c r="W41" s="136"/>
      <c r="X41" s="136"/>
      <c r="Y41" s="136"/>
      <c r="Z41" s="136"/>
      <c r="AA41" s="136"/>
      <c r="AB41" s="136"/>
    </row>
    <row r="42" spans="4:28" ht="15.95" customHeight="1">
      <c r="D42" s="16"/>
      <c r="E42" s="16"/>
      <c r="F42" s="16"/>
      <c r="G42" s="74">
        <v>44316</v>
      </c>
      <c r="H42" s="70" t="s">
        <v>33</v>
      </c>
      <c r="I42" s="71">
        <v>4371.57</v>
      </c>
      <c r="J42" s="136"/>
      <c r="K42" s="136"/>
      <c r="L42" s="136"/>
      <c r="M42" s="136"/>
      <c r="N42" s="136"/>
      <c r="O42" s="136"/>
      <c r="P42" s="136"/>
      <c r="Q42" s="136"/>
      <c r="R42" s="136"/>
      <c r="S42" s="136"/>
      <c r="T42" s="136"/>
      <c r="U42" s="136"/>
      <c r="V42" s="136"/>
      <c r="W42" s="136"/>
      <c r="X42" s="136"/>
      <c r="Y42" s="136"/>
      <c r="Z42" s="136"/>
      <c r="AA42" s="136"/>
      <c r="AB42" s="136"/>
    </row>
    <row r="43" spans="4:28" ht="15.95" customHeight="1" thickBot="1">
      <c r="D43" s="16"/>
      <c r="E43" s="16"/>
      <c r="F43" s="16"/>
      <c r="G43" s="76"/>
      <c r="H43" s="16"/>
      <c r="I43" s="115">
        <f>SUM(I40:I42)</f>
        <v>375289.74</v>
      </c>
      <c r="J43" s="136"/>
      <c r="K43" s="136"/>
      <c r="L43" s="136"/>
      <c r="M43" s="144"/>
      <c r="N43" s="136"/>
      <c r="O43" s="136"/>
      <c r="P43" s="136"/>
      <c r="Q43" s="136"/>
      <c r="R43" s="136"/>
      <c r="S43" s="136"/>
      <c r="T43" s="136"/>
      <c r="U43" s="136"/>
      <c r="V43" s="136"/>
      <c r="W43" s="136"/>
      <c r="X43" s="136"/>
      <c r="Y43" s="136"/>
      <c r="Z43" s="136"/>
      <c r="AA43" s="136"/>
      <c r="AB43" s="136"/>
    </row>
    <row r="44" spans="4:28" ht="15.95" customHeight="1" thickTop="1">
      <c r="D44" s="16"/>
      <c r="E44" s="16"/>
      <c r="F44" s="16"/>
      <c r="G44" s="76"/>
      <c r="H44" s="16"/>
      <c r="I44" s="16"/>
      <c r="J44" s="136"/>
      <c r="K44" s="136"/>
      <c r="L44" s="136"/>
      <c r="M44" s="136"/>
      <c r="N44" s="136"/>
      <c r="O44" s="136"/>
      <c r="P44" s="136"/>
      <c r="Q44" s="136"/>
      <c r="R44" s="136"/>
      <c r="S44" s="136"/>
      <c r="T44" s="136"/>
      <c r="U44" s="136"/>
      <c r="V44" s="136"/>
      <c r="W44" s="136"/>
      <c r="X44" s="136"/>
      <c r="Y44" s="136"/>
      <c r="Z44" s="136"/>
      <c r="AA44" s="136"/>
      <c r="AB44" s="136"/>
    </row>
    <row r="45" spans="4:28" ht="15.95" customHeight="1" thickBot="1">
      <c r="I45" s="78">
        <v>820</v>
      </c>
      <c r="J45" s="136"/>
      <c r="K45" s="136"/>
      <c r="L45" s="136"/>
      <c r="M45" s="136"/>
      <c r="N45" s="136"/>
      <c r="O45" s="136"/>
      <c r="P45" s="136"/>
      <c r="Q45" s="136"/>
      <c r="R45" s="136"/>
      <c r="S45" s="136"/>
      <c r="T45" s="136"/>
      <c r="U45" s="136"/>
      <c r="V45" s="136"/>
      <c r="W45" s="136"/>
      <c r="X45" s="136"/>
      <c r="Y45" s="136"/>
      <c r="Z45" s="136"/>
      <c r="AA45" s="136"/>
      <c r="AB45" s="136"/>
    </row>
    <row r="46" spans="4:28" ht="15.95" customHeight="1" thickBot="1">
      <c r="D46" s="356" t="s">
        <v>78</v>
      </c>
      <c r="E46" s="357"/>
      <c r="F46" s="357"/>
      <c r="G46" s="357"/>
      <c r="H46" s="357"/>
      <c r="I46" s="358"/>
      <c r="J46" s="136"/>
      <c r="K46" s="136"/>
      <c r="L46" s="136"/>
      <c r="M46" s="136"/>
      <c r="N46" s="136"/>
      <c r="O46" s="136"/>
      <c r="P46" s="136"/>
      <c r="Q46" s="136"/>
      <c r="R46" s="136"/>
      <c r="S46" s="136"/>
      <c r="T46" s="136"/>
      <c r="U46" s="136"/>
      <c r="V46" s="136"/>
      <c r="W46" s="136"/>
      <c r="X46" s="136"/>
      <c r="Y46" s="136"/>
      <c r="Z46" s="136"/>
      <c r="AA46" s="136"/>
      <c r="AB46" s="136"/>
    </row>
    <row r="47" spans="4:28" ht="15.95" customHeight="1" thickBot="1">
      <c r="D47" s="66" t="s">
        <v>18</v>
      </c>
      <c r="E47" s="66" t="s">
        <v>34</v>
      </c>
      <c r="F47" s="67" t="s">
        <v>24</v>
      </c>
      <c r="G47" s="66" t="s">
        <v>18</v>
      </c>
      <c r="H47" s="66" t="s">
        <v>34</v>
      </c>
      <c r="I47" s="68" t="s">
        <v>24</v>
      </c>
      <c r="J47" s="136"/>
      <c r="K47" s="136"/>
      <c r="L47" s="136"/>
      <c r="M47" s="136"/>
      <c r="N47" s="136"/>
      <c r="O47" s="136"/>
      <c r="P47" s="136"/>
      <c r="Q47" s="136"/>
      <c r="R47" s="136"/>
      <c r="S47" s="136"/>
      <c r="T47" s="136"/>
      <c r="U47" s="136"/>
      <c r="V47" s="136"/>
      <c r="W47" s="136"/>
      <c r="X47" s="136"/>
      <c r="Y47" s="136"/>
      <c r="Z47" s="136"/>
      <c r="AA47" s="136"/>
      <c r="AB47" s="136"/>
    </row>
    <row r="48" spans="4:28" ht="15.95" customHeight="1">
      <c r="D48" s="72">
        <v>44316</v>
      </c>
      <c r="E48" s="72" t="s">
        <v>44</v>
      </c>
      <c r="F48" s="84">
        <v>576.80999999999995</v>
      </c>
      <c r="G48" s="77">
        <v>44287</v>
      </c>
      <c r="H48" s="70" t="s">
        <v>35</v>
      </c>
      <c r="I48" s="71">
        <v>2470</v>
      </c>
      <c r="J48" s="136"/>
      <c r="K48" s="136"/>
      <c r="L48" s="136"/>
      <c r="M48" s="136"/>
      <c r="N48" s="136"/>
      <c r="O48" s="136"/>
      <c r="P48" s="136"/>
      <c r="Q48" s="136"/>
      <c r="R48" s="136"/>
      <c r="S48" s="136"/>
      <c r="T48" s="136"/>
      <c r="U48" s="136"/>
      <c r="V48" s="136"/>
      <c r="W48" s="136"/>
      <c r="X48" s="136"/>
      <c r="Y48" s="136"/>
      <c r="Z48" s="136"/>
      <c r="AA48" s="136"/>
      <c r="AB48" s="136"/>
    </row>
    <row r="49" spans="4:28" ht="15.95" customHeight="1">
      <c r="D49" s="72">
        <v>44316</v>
      </c>
      <c r="E49" s="73" t="s">
        <v>56</v>
      </c>
      <c r="F49" s="105">
        <v>238.5</v>
      </c>
      <c r="G49" s="102">
        <v>409558</v>
      </c>
      <c r="H49" s="62" t="s">
        <v>36</v>
      </c>
      <c r="I49" s="62">
        <v>2091.83</v>
      </c>
      <c r="J49" s="136"/>
      <c r="K49" s="136"/>
      <c r="L49" s="136"/>
      <c r="M49" s="136"/>
      <c r="N49" s="136"/>
      <c r="O49" s="136"/>
      <c r="P49" s="136"/>
      <c r="Q49" s="136"/>
      <c r="R49" s="136"/>
      <c r="S49" s="136"/>
      <c r="T49" s="136"/>
      <c r="U49" s="136"/>
      <c r="V49" s="136"/>
      <c r="W49" s="136"/>
      <c r="X49" s="136"/>
      <c r="Y49" s="136"/>
      <c r="Z49" s="136"/>
      <c r="AA49" s="136"/>
      <c r="AB49" s="136"/>
    </row>
    <row r="50" spans="4:28" ht="15.95" customHeight="1">
      <c r="D50" s="72">
        <v>44316</v>
      </c>
      <c r="E50" s="73" t="s">
        <v>75</v>
      </c>
      <c r="F50" s="88">
        <f>I51-F48-F49</f>
        <v>4183.7000000000007</v>
      </c>
      <c r="G50" s="102">
        <v>409558</v>
      </c>
      <c r="H50" s="70" t="s">
        <v>33</v>
      </c>
      <c r="I50" s="63">
        <v>437.18</v>
      </c>
      <c r="J50" s="136"/>
      <c r="K50" s="136"/>
      <c r="L50" s="136"/>
      <c r="M50" s="136"/>
      <c r="N50" s="136"/>
      <c r="O50" s="136"/>
      <c r="P50" s="136"/>
      <c r="Q50" s="136"/>
      <c r="R50" s="136"/>
      <c r="S50" s="136"/>
      <c r="T50" s="136"/>
      <c r="U50" s="136"/>
      <c r="V50" s="136"/>
      <c r="W50" s="136"/>
      <c r="X50" s="136"/>
      <c r="Y50" s="136"/>
      <c r="Z50" s="136"/>
      <c r="AA50" s="136"/>
      <c r="AB50" s="136"/>
    </row>
    <row r="51" spans="4:28" ht="15.95" customHeight="1" thickBot="1">
      <c r="D51" s="73"/>
      <c r="E51" s="73"/>
      <c r="F51" s="93">
        <f>SUM(F48:F50)</f>
        <v>4999.01</v>
      </c>
      <c r="G51" s="110"/>
      <c r="H51" s="86"/>
      <c r="I51" s="115">
        <f>SUM(I48:I50)</f>
        <v>4999.01</v>
      </c>
      <c r="J51" s="136"/>
      <c r="K51" s="136"/>
      <c r="L51" s="136"/>
      <c r="M51" s="136"/>
      <c r="N51" s="136"/>
      <c r="O51" s="136"/>
      <c r="P51" s="136"/>
      <c r="Q51" s="136"/>
      <c r="R51" s="136"/>
      <c r="S51" s="136"/>
      <c r="T51" s="136"/>
      <c r="U51" s="136"/>
      <c r="V51" s="136"/>
      <c r="W51" s="136"/>
      <c r="X51" s="136"/>
      <c r="Y51" s="136"/>
      <c r="Z51" s="136"/>
      <c r="AA51" s="136"/>
      <c r="AB51" s="136"/>
    </row>
    <row r="52" spans="4:28" ht="15.95" customHeight="1" thickTop="1">
      <c r="D52" s="86"/>
      <c r="E52" s="86"/>
      <c r="F52" s="86"/>
      <c r="G52" s="75">
        <v>44317</v>
      </c>
      <c r="H52" s="73" t="s">
        <v>35</v>
      </c>
      <c r="I52" s="88">
        <f>F50</f>
        <v>4183.7000000000007</v>
      </c>
      <c r="J52" s="136"/>
      <c r="K52" s="136"/>
      <c r="L52" s="136"/>
      <c r="M52" s="136"/>
      <c r="N52" s="136"/>
      <c r="O52" s="136"/>
      <c r="P52" s="136"/>
      <c r="Q52" s="136"/>
      <c r="R52" s="136"/>
      <c r="S52" s="136"/>
      <c r="T52" s="136"/>
      <c r="U52" s="136"/>
      <c r="V52" s="136"/>
      <c r="W52" s="136"/>
      <c r="X52" s="136"/>
      <c r="Y52" s="136"/>
      <c r="Z52" s="136"/>
      <c r="AA52" s="136"/>
      <c r="AB52" s="136"/>
    </row>
    <row r="53" spans="4:28" ht="15.95" customHeight="1">
      <c r="D53" s="16"/>
      <c r="E53" s="16"/>
      <c r="F53" s="16"/>
      <c r="G53" s="16"/>
      <c r="H53" s="16"/>
      <c r="I53" s="16"/>
      <c r="J53" s="136"/>
      <c r="K53" s="136"/>
      <c r="L53" s="136"/>
      <c r="M53" s="136"/>
      <c r="N53" s="136"/>
      <c r="O53" s="136"/>
      <c r="P53" s="136"/>
      <c r="Q53" s="136"/>
      <c r="R53" s="136"/>
      <c r="S53" s="136"/>
      <c r="T53" s="136"/>
      <c r="U53" s="136"/>
      <c r="V53" s="136"/>
      <c r="W53" s="136"/>
      <c r="X53" s="136"/>
      <c r="Y53" s="136"/>
      <c r="Z53" s="136"/>
      <c r="AA53" s="136"/>
      <c r="AB53" s="136"/>
    </row>
    <row r="54" spans="4:28" ht="15.95" customHeight="1" thickBot="1">
      <c r="D54" s="17"/>
      <c r="E54" s="17"/>
      <c r="F54" s="17"/>
      <c r="G54" s="17"/>
      <c r="H54" s="17"/>
      <c r="I54" s="96">
        <v>491</v>
      </c>
      <c r="J54" s="136"/>
      <c r="K54" s="136"/>
      <c r="L54" s="136"/>
      <c r="M54" s="136"/>
      <c r="N54" s="136"/>
      <c r="O54" s="136"/>
      <c r="P54" s="136"/>
      <c r="Q54" s="136"/>
      <c r="R54" s="136"/>
      <c r="S54" s="136"/>
      <c r="T54" s="136"/>
      <c r="U54" s="136"/>
      <c r="V54" s="136"/>
      <c r="W54" s="136"/>
      <c r="X54" s="136"/>
      <c r="Y54" s="136"/>
      <c r="Z54" s="136"/>
      <c r="AA54" s="136"/>
      <c r="AB54" s="136"/>
    </row>
    <row r="55" spans="4:28" ht="15.95" customHeight="1" thickBot="1">
      <c r="D55" s="359" t="s">
        <v>63</v>
      </c>
      <c r="E55" s="360"/>
      <c r="F55" s="360"/>
      <c r="G55" s="360"/>
      <c r="H55" s="360"/>
      <c r="I55" s="361"/>
      <c r="J55" s="136"/>
      <c r="K55" s="136"/>
      <c r="L55" s="136"/>
      <c r="M55" s="136"/>
      <c r="N55" s="136"/>
      <c r="O55" s="136"/>
      <c r="P55" s="136"/>
      <c r="Q55" s="136"/>
      <c r="R55" s="136"/>
      <c r="S55" s="136"/>
      <c r="T55" s="136"/>
      <c r="U55" s="136"/>
      <c r="V55" s="136"/>
      <c r="W55" s="136"/>
      <c r="X55" s="136"/>
      <c r="Y55" s="136"/>
      <c r="Z55" s="136"/>
      <c r="AA55" s="136"/>
      <c r="AB55" s="136"/>
    </row>
    <row r="56" spans="4:28" ht="15.95" customHeight="1" thickBot="1">
      <c r="D56" s="94" t="s">
        <v>18</v>
      </c>
      <c r="E56" s="95" t="s">
        <v>34</v>
      </c>
      <c r="F56" s="95" t="s">
        <v>24</v>
      </c>
      <c r="G56" s="95" t="s">
        <v>18</v>
      </c>
      <c r="H56" s="95" t="s">
        <v>34</v>
      </c>
      <c r="I56" s="95" t="s">
        <v>24</v>
      </c>
      <c r="J56" s="136"/>
      <c r="K56" s="136"/>
      <c r="L56" s="136"/>
      <c r="M56" s="136"/>
      <c r="N56" s="136"/>
      <c r="O56" s="136"/>
      <c r="P56" s="136"/>
      <c r="Q56" s="136"/>
      <c r="R56" s="136"/>
      <c r="S56" s="136"/>
      <c r="T56" s="136"/>
      <c r="U56" s="136"/>
      <c r="V56" s="136"/>
      <c r="W56" s="136"/>
      <c r="X56" s="136"/>
      <c r="Y56" s="136"/>
      <c r="Z56" s="136"/>
      <c r="AA56" s="136"/>
      <c r="AB56" s="136"/>
    </row>
    <row r="57" spans="4:28" ht="15.95" customHeight="1">
      <c r="D57" s="85">
        <v>44287</v>
      </c>
      <c r="E57" s="86" t="s">
        <v>35</v>
      </c>
      <c r="F57" s="87">
        <v>5100</v>
      </c>
      <c r="G57" s="91"/>
      <c r="H57" s="17"/>
      <c r="I57" s="17"/>
      <c r="J57" s="136"/>
      <c r="K57" s="136"/>
      <c r="L57" s="136"/>
      <c r="M57" s="136"/>
      <c r="N57" s="136"/>
      <c r="O57" s="136"/>
      <c r="P57" s="136"/>
      <c r="Q57" s="136"/>
      <c r="R57" s="136"/>
      <c r="S57" s="136"/>
      <c r="T57" s="136"/>
      <c r="U57" s="136"/>
      <c r="V57" s="136"/>
      <c r="W57" s="136"/>
      <c r="X57" s="136"/>
      <c r="Y57" s="136"/>
      <c r="Z57" s="136"/>
      <c r="AA57" s="136"/>
      <c r="AB57" s="136"/>
    </row>
    <row r="58" spans="4:28" ht="15.95" customHeight="1">
      <c r="D58" s="72">
        <v>44316</v>
      </c>
      <c r="E58" s="88" t="s">
        <v>44</v>
      </c>
      <c r="F58" s="88">
        <v>109.09</v>
      </c>
      <c r="G58" s="92"/>
      <c r="H58" s="17"/>
      <c r="I58" s="17"/>
      <c r="J58" s="136"/>
      <c r="K58" s="136"/>
      <c r="L58" s="136"/>
      <c r="M58" s="136"/>
      <c r="N58" s="136"/>
      <c r="O58" s="136"/>
      <c r="P58" s="136"/>
      <c r="Q58" s="136"/>
      <c r="R58" s="136"/>
      <c r="S58" s="136"/>
      <c r="T58" s="136"/>
      <c r="U58" s="136"/>
      <c r="V58" s="136"/>
      <c r="W58" s="136"/>
      <c r="X58" s="136"/>
      <c r="Y58" s="136"/>
      <c r="Z58" s="136"/>
      <c r="AA58" s="136"/>
      <c r="AB58" s="136"/>
    </row>
    <row r="59" spans="4:28" ht="15.95" customHeight="1" thickBot="1">
      <c r="D59" s="89"/>
      <c r="E59" s="89"/>
      <c r="F59" s="93">
        <f>SUM(F57:F58)</f>
        <v>5209.09</v>
      </c>
      <c r="G59" s="92"/>
      <c r="H59" s="17"/>
      <c r="I59" s="17"/>
      <c r="J59" s="136"/>
      <c r="K59" s="136"/>
      <c r="L59" s="136"/>
      <c r="M59" s="136"/>
      <c r="N59" s="136"/>
      <c r="O59" s="136"/>
      <c r="P59" s="136"/>
      <c r="Q59" s="136"/>
      <c r="R59" s="136"/>
      <c r="S59" s="136"/>
      <c r="T59" s="136"/>
      <c r="U59" s="136"/>
      <c r="V59" s="136"/>
      <c r="W59" s="136"/>
      <c r="X59" s="136"/>
      <c r="Y59" s="136"/>
      <c r="Z59" s="136"/>
      <c r="AA59" s="136"/>
      <c r="AB59" s="136"/>
    </row>
    <row r="60" spans="4:28" ht="15.95" customHeight="1" thickTop="1">
      <c r="D60" s="90"/>
      <c r="E60" s="90"/>
      <c r="F60" s="90"/>
      <c r="G60" s="92"/>
      <c r="H60" s="17"/>
      <c r="I60" s="17"/>
      <c r="J60" s="136"/>
      <c r="K60" s="136"/>
      <c r="L60" s="136"/>
      <c r="M60" s="136"/>
      <c r="N60" s="136"/>
      <c r="O60" s="136"/>
      <c r="P60" s="136"/>
      <c r="Q60" s="136"/>
      <c r="R60" s="136"/>
      <c r="S60" s="136"/>
      <c r="T60" s="136"/>
      <c r="U60" s="136"/>
      <c r="V60" s="136"/>
      <c r="W60" s="136"/>
      <c r="X60" s="136"/>
      <c r="Y60" s="136"/>
      <c r="Z60" s="136"/>
      <c r="AA60" s="136"/>
      <c r="AB60" s="136"/>
    </row>
    <row r="61" spans="4:28" ht="15.95" customHeight="1">
      <c r="D61" s="17"/>
      <c r="E61" s="17"/>
      <c r="F61" s="17"/>
      <c r="G61" s="92"/>
      <c r="H61" s="17"/>
      <c r="I61" s="17"/>
      <c r="J61" s="136"/>
      <c r="K61" s="136"/>
      <c r="L61" s="136"/>
      <c r="M61" s="136"/>
      <c r="N61" s="136"/>
      <c r="O61" s="136"/>
      <c r="P61" s="136"/>
      <c r="Q61" s="136"/>
      <c r="R61" s="136"/>
      <c r="S61" s="136"/>
      <c r="T61" s="136"/>
      <c r="U61" s="136"/>
      <c r="V61" s="136"/>
      <c r="W61" s="136"/>
      <c r="X61" s="136"/>
      <c r="Y61" s="136"/>
      <c r="Z61" s="136"/>
      <c r="AA61" s="136"/>
      <c r="AB61" s="136"/>
    </row>
    <row r="62" spans="4:28" ht="15.95" customHeight="1">
      <c r="D62" s="17"/>
      <c r="E62" s="17"/>
      <c r="F62" s="17"/>
      <c r="G62" s="17"/>
      <c r="H62" s="17"/>
      <c r="I62" s="17"/>
      <c r="J62" s="136"/>
      <c r="K62" s="136"/>
      <c r="L62" s="136"/>
      <c r="M62" s="136"/>
      <c r="N62" s="136"/>
      <c r="O62" s="136"/>
      <c r="P62" s="136"/>
      <c r="Q62" s="136"/>
      <c r="R62" s="136"/>
      <c r="S62" s="136"/>
      <c r="T62" s="136"/>
      <c r="U62" s="136"/>
      <c r="V62" s="136"/>
      <c r="W62" s="136"/>
      <c r="X62" s="136"/>
      <c r="Y62" s="136"/>
      <c r="Z62" s="136"/>
      <c r="AA62" s="136"/>
      <c r="AB62" s="136"/>
    </row>
    <row r="63" spans="4:28" ht="15.95" customHeight="1" thickBot="1">
      <c r="D63" s="16"/>
      <c r="E63" s="16"/>
      <c r="F63" s="16"/>
      <c r="G63" s="16"/>
      <c r="H63" s="16"/>
      <c r="I63" s="96">
        <v>800</v>
      </c>
      <c r="J63" s="136"/>
      <c r="K63" s="136"/>
      <c r="L63" s="136"/>
      <c r="M63" s="136"/>
      <c r="N63" s="136"/>
      <c r="O63" s="136"/>
      <c r="P63" s="136"/>
      <c r="Q63" s="136"/>
      <c r="R63" s="136"/>
      <c r="S63" s="136"/>
      <c r="T63" s="136"/>
      <c r="U63" s="136"/>
      <c r="V63" s="136"/>
      <c r="W63" s="136"/>
      <c r="X63" s="136"/>
      <c r="Y63" s="136"/>
      <c r="Z63" s="136"/>
      <c r="AA63" s="136"/>
      <c r="AB63" s="136"/>
    </row>
    <row r="64" spans="4:28" ht="15.95" customHeight="1" thickBot="1">
      <c r="D64" s="359" t="s">
        <v>64</v>
      </c>
      <c r="E64" s="360"/>
      <c r="F64" s="360"/>
      <c r="G64" s="360"/>
      <c r="H64" s="360"/>
      <c r="I64" s="361"/>
      <c r="J64" s="136"/>
      <c r="K64" s="136"/>
      <c r="L64" s="136"/>
      <c r="M64" s="136"/>
      <c r="N64" s="136"/>
      <c r="O64" s="136"/>
      <c r="P64" s="136"/>
      <c r="Q64" s="136"/>
      <c r="R64" s="136"/>
      <c r="S64" s="136"/>
      <c r="T64" s="136"/>
      <c r="U64" s="136"/>
      <c r="V64" s="136"/>
      <c r="W64" s="136"/>
      <c r="X64" s="136"/>
      <c r="Y64" s="136"/>
      <c r="Z64" s="136"/>
      <c r="AA64" s="136"/>
      <c r="AB64" s="136"/>
    </row>
    <row r="65" spans="4:28" ht="15.95" customHeight="1" thickBot="1">
      <c r="D65" s="94" t="s">
        <v>18</v>
      </c>
      <c r="E65" s="94" t="s">
        <v>34</v>
      </c>
      <c r="F65" s="100" t="s">
        <v>24</v>
      </c>
      <c r="G65" s="94" t="s">
        <v>18</v>
      </c>
      <c r="H65" s="94" t="s">
        <v>34</v>
      </c>
      <c r="I65" s="95" t="s">
        <v>24</v>
      </c>
      <c r="J65" s="136"/>
      <c r="K65" s="136"/>
      <c r="L65" s="136"/>
      <c r="M65" s="136"/>
      <c r="N65" s="136"/>
      <c r="O65" s="136"/>
      <c r="P65" s="136"/>
      <c r="Q65" s="136"/>
      <c r="R65" s="136"/>
      <c r="S65" s="136"/>
      <c r="T65" s="136"/>
      <c r="U65" s="136"/>
      <c r="V65" s="136"/>
      <c r="W65" s="136"/>
      <c r="X65" s="136"/>
      <c r="Y65" s="136"/>
      <c r="Z65" s="136"/>
      <c r="AA65" s="136"/>
      <c r="AB65" s="136"/>
    </row>
    <row r="66" spans="4:28" ht="15.95" customHeight="1">
      <c r="D66" s="72">
        <v>44316</v>
      </c>
      <c r="E66" s="73" t="s">
        <v>79</v>
      </c>
      <c r="F66" s="97">
        <v>1908.5</v>
      </c>
      <c r="G66" s="99">
        <v>44287</v>
      </c>
      <c r="H66" s="86" t="s">
        <v>35</v>
      </c>
      <c r="I66" s="89">
        <v>2783</v>
      </c>
      <c r="J66" s="136"/>
      <c r="K66" s="136"/>
      <c r="L66" s="136"/>
      <c r="M66" s="136"/>
      <c r="N66" s="136"/>
      <c r="O66" s="136"/>
      <c r="P66" s="136"/>
      <c r="Q66" s="136"/>
      <c r="R66" s="136"/>
      <c r="S66" s="136"/>
      <c r="T66" s="136"/>
      <c r="U66" s="136"/>
      <c r="V66" s="136"/>
      <c r="W66" s="136"/>
      <c r="X66" s="136"/>
      <c r="Y66" s="136"/>
      <c r="Z66" s="136"/>
      <c r="AA66" s="136"/>
      <c r="AB66" s="136"/>
    </row>
    <row r="67" spans="4:28" ht="15.95" customHeight="1">
      <c r="D67" s="72">
        <v>44316</v>
      </c>
      <c r="E67" s="73" t="s">
        <v>75</v>
      </c>
      <c r="F67" s="97">
        <f>I68-F66</f>
        <v>3498</v>
      </c>
      <c r="G67" s="75">
        <v>44316</v>
      </c>
      <c r="H67" s="73" t="s">
        <v>80</v>
      </c>
      <c r="I67" s="88">
        <v>2623.5</v>
      </c>
      <c r="J67" s="136"/>
      <c r="K67" s="136"/>
      <c r="L67" s="136"/>
      <c r="M67" s="136"/>
      <c r="N67" s="136"/>
      <c r="O67" s="136"/>
      <c r="P67" s="136"/>
      <c r="Q67" s="136"/>
      <c r="R67" s="136"/>
      <c r="S67" s="136"/>
      <c r="T67" s="136"/>
      <c r="U67" s="136"/>
      <c r="V67" s="136"/>
      <c r="W67" s="136"/>
      <c r="X67" s="136"/>
      <c r="Y67" s="136"/>
      <c r="Z67" s="136"/>
      <c r="AA67" s="136"/>
      <c r="AB67" s="136"/>
    </row>
    <row r="68" spans="4:28" ht="15.95" customHeight="1" thickBot="1">
      <c r="D68" s="86"/>
      <c r="E68" s="86"/>
      <c r="F68" s="112">
        <f>SUM(F66:F67)</f>
        <v>5406.5</v>
      </c>
      <c r="G68" s="114"/>
      <c r="H68" s="73"/>
      <c r="I68" s="113">
        <f>SUM(I66:I67)</f>
        <v>5406.5</v>
      </c>
      <c r="J68" s="136"/>
      <c r="K68" s="136"/>
      <c r="L68" s="136"/>
      <c r="M68" s="136"/>
      <c r="N68" s="136"/>
      <c r="O68" s="136"/>
      <c r="P68" s="136"/>
      <c r="Q68" s="136"/>
      <c r="R68" s="136"/>
      <c r="S68" s="136"/>
      <c r="T68" s="136"/>
      <c r="U68" s="136"/>
      <c r="V68" s="136"/>
      <c r="W68" s="136"/>
      <c r="X68" s="136"/>
      <c r="Y68" s="136"/>
      <c r="Z68" s="136"/>
      <c r="AA68" s="136"/>
      <c r="AB68" s="136"/>
    </row>
    <row r="69" spans="4:28" ht="15.95" customHeight="1" thickTop="1">
      <c r="D69" s="72"/>
      <c r="E69" s="73"/>
      <c r="F69" s="86"/>
      <c r="G69" s="75">
        <v>44317</v>
      </c>
      <c r="H69" s="73" t="s">
        <v>35</v>
      </c>
      <c r="I69" s="88">
        <f>F67</f>
        <v>3498</v>
      </c>
      <c r="J69" s="136"/>
      <c r="K69" s="136"/>
      <c r="L69" s="136"/>
      <c r="M69" s="136"/>
      <c r="N69" s="136"/>
      <c r="O69" s="136"/>
      <c r="P69" s="136"/>
      <c r="Q69" s="136"/>
      <c r="R69" s="136"/>
      <c r="S69" s="136"/>
      <c r="T69" s="136"/>
      <c r="U69" s="136"/>
      <c r="V69" s="136"/>
      <c r="W69" s="136"/>
      <c r="X69" s="136"/>
      <c r="Y69" s="136"/>
      <c r="Z69" s="136"/>
      <c r="AA69" s="136"/>
      <c r="AB69" s="136"/>
    </row>
    <row r="70" spans="4:28" ht="15.95" customHeight="1">
      <c r="D70" s="86"/>
      <c r="E70" s="86"/>
      <c r="F70" s="86"/>
      <c r="G70" s="110"/>
      <c r="H70" s="86"/>
      <c r="I70" s="86"/>
      <c r="J70" s="136"/>
      <c r="K70" s="136"/>
      <c r="L70" s="136"/>
      <c r="M70" s="136"/>
      <c r="N70" s="136"/>
      <c r="O70" s="136"/>
      <c r="P70" s="136"/>
      <c r="Q70" s="136"/>
      <c r="R70" s="136"/>
      <c r="S70" s="136"/>
      <c r="T70" s="136"/>
      <c r="U70" s="136"/>
      <c r="V70" s="136"/>
      <c r="W70" s="136"/>
      <c r="X70" s="136"/>
      <c r="Y70" s="136"/>
      <c r="Z70" s="136"/>
      <c r="AA70" s="136"/>
      <c r="AB70" s="136"/>
    </row>
    <row r="71" spans="4:28" ht="15.95" customHeight="1">
      <c r="D71" s="16"/>
      <c r="E71" s="16"/>
      <c r="F71" s="16"/>
      <c r="G71" s="16"/>
      <c r="H71" s="16"/>
      <c r="I71" s="16"/>
      <c r="J71" s="136"/>
      <c r="K71" s="136"/>
      <c r="L71" s="136"/>
      <c r="M71" s="136"/>
      <c r="N71" s="136"/>
      <c r="O71" s="136"/>
      <c r="P71" s="136"/>
      <c r="Q71" s="136"/>
      <c r="R71" s="136"/>
      <c r="S71" s="136"/>
      <c r="T71" s="136"/>
      <c r="U71" s="136"/>
      <c r="V71" s="136"/>
      <c r="W71" s="136"/>
      <c r="X71" s="136"/>
      <c r="Y71" s="136"/>
      <c r="Z71" s="136"/>
      <c r="AA71" s="136"/>
      <c r="AB71" s="136"/>
    </row>
    <row r="72" spans="4:28" ht="15.95" customHeight="1" thickBot="1">
      <c r="D72" s="16"/>
      <c r="E72" s="16"/>
      <c r="F72" s="16"/>
      <c r="G72" s="16"/>
      <c r="H72" s="16"/>
      <c r="I72" s="96">
        <v>351</v>
      </c>
      <c r="J72" s="136"/>
      <c r="K72" s="136"/>
      <c r="L72" s="136"/>
      <c r="M72" s="136"/>
      <c r="N72" s="136"/>
      <c r="O72" s="136"/>
      <c r="P72" s="136"/>
      <c r="Q72" s="136"/>
      <c r="R72" s="136"/>
      <c r="S72" s="136"/>
      <c r="T72" s="136"/>
      <c r="U72" s="136"/>
      <c r="V72" s="136"/>
      <c r="W72" s="136"/>
      <c r="X72" s="136"/>
      <c r="Y72" s="136"/>
      <c r="Z72" s="136"/>
      <c r="AA72" s="136"/>
      <c r="AB72" s="136"/>
    </row>
    <row r="73" spans="4:28" ht="15.95" customHeight="1" thickBot="1">
      <c r="D73" s="359" t="s">
        <v>54</v>
      </c>
      <c r="E73" s="360"/>
      <c r="F73" s="360"/>
      <c r="G73" s="360"/>
      <c r="H73" s="360"/>
      <c r="I73" s="360"/>
      <c r="J73" s="136"/>
      <c r="K73" s="136"/>
      <c r="L73" s="136"/>
      <c r="M73" s="136"/>
      <c r="N73" s="136"/>
      <c r="O73" s="136"/>
      <c r="P73" s="136"/>
      <c r="Q73" s="136"/>
      <c r="R73" s="136"/>
      <c r="S73" s="136"/>
      <c r="T73" s="136"/>
      <c r="U73" s="136"/>
      <c r="V73" s="136"/>
      <c r="W73" s="136"/>
      <c r="X73" s="136"/>
      <c r="Y73" s="136"/>
      <c r="Z73" s="136"/>
      <c r="AA73" s="136"/>
      <c r="AB73" s="136"/>
    </row>
    <row r="74" spans="4:28" ht="15.95" customHeight="1" thickBot="1">
      <c r="D74" s="94" t="s">
        <v>18</v>
      </c>
      <c r="E74" s="94" t="s">
        <v>34</v>
      </c>
      <c r="F74" s="100" t="s">
        <v>24</v>
      </c>
      <c r="G74" s="94" t="s">
        <v>18</v>
      </c>
      <c r="H74" s="94" t="s">
        <v>34</v>
      </c>
      <c r="I74" s="95" t="s">
        <v>24</v>
      </c>
      <c r="J74" s="136"/>
      <c r="K74" s="136"/>
      <c r="L74" s="136"/>
      <c r="M74" s="136"/>
      <c r="N74" s="136"/>
      <c r="O74" s="136"/>
      <c r="P74" s="136"/>
      <c r="Q74" s="136"/>
      <c r="R74" s="136"/>
      <c r="S74" s="136"/>
      <c r="T74" s="136"/>
      <c r="U74" s="136"/>
      <c r="V74" s="136"/>
      <c r="W74" s="136"/>
      <c r="X74" s="136"/>
      <c r="Y74" s="136"/>
      <c r="Z74" s="136"/>
      <c r="AA74" s="136"/>
      <c r="AB74" s="136"/>
    </row>
    <row r="75" spans="4:28" ht="15.95" customHeight="1">
      <c r="D75" s="85">
        <v>44287</v>
      </c>
      <c r="E75" s="86" t="s">
        <v>35</v>
      </c>
      <c r="F75" s="87">
        <v>179500</v>
      </c>
      <c r="G75" s="106"/>
      <c r="H75" s="16"/>
      <c r="I75" s="16"/>
      <c r="J75" s="136"/>
      <c r="K75" s="136"/>
      <c r="L75" s="136"/>
      <c r="M75" s="136"/>
      <c r="N75" s="136"/>
      <c r="O75" s="136"/>
      <c r="P75" s="136"/>
      <c r="Q75" s="136"/>
      <c r="R75" s="136"/>
      <c r="S75" s="136"/>
      <c r="T75" s="136"/>
      <c r="U75" s="136"/>
      <c r="V75" s="136"/>
      <c r="W75" s="136"/>
      <c r="X75" s="136"/>
      <c r="Y75" s="136"/>
      <c r="Z75" s="136"/>
      <c r="AA75" s="136"/>
      <c r="AB75" s="136"/>
    </row>
    <row r="76" spans="4:28" ht="15.95" customHeight="1">
      <c r="D76" s="72">
        <v>44316</v>
      </c>
      <c r="E76" s="73" t="s">
        <v>64</v>
      </c>
      <c r="F76" s="97">
        <v>2385</v>
      </c>
      <c r="G76" s="76"/>
      <c r="H76" s="16"/>
      <c r="I76" s="16"/>
      <c r="J76" s="136"/>
      <c r="K76" s="136"/>
      <c r="L76" s="136"/>
      <c r="M76" s="136"/>
      <c r="N76" s="136"/>
      <c r="O76" s="136"/>
      <c r="P76" s="136"/>
      <c r="Q76" s="136"/>
      <c r="R76" s="136"/>
      <c r="S76" s="136"/>
      <c r="T76" s="136"/>
      <c r="U76" s="136"/>
      <c r="V76" s="136"/>
      <c r="W76" s="136"/>
      <c r="X76" s="136"/>
      <c r="Y76" s="136"/>
      <c r="Z76" s="136"/>
      <c r="AA76" s="136"/>
      <c r="AB76" s="136"/>
    </row>
    <row r="77" spans="4:28" ht="15.95" customHeight="1" thickBot="1">
      <c r="D77" s="86"/>
      <c r="E77" s="86"/>
      <c r="F77" s="112">
        <f>SUM(F75:F76)</f>
        <v>181885</v>
      </c>
      <c r="G77" s="76"/>
      <c r="H77" s="16"/>
      <c r="I77" s="16"/>
      <c r="J77" s="136"/>
      <c r="K77" s="136"/>
      <c r="L77" s="136"/>
      <c r="M77" s="136"/>
      <c r="N77" s="136"/>
      <c r="O77" s="136"/>
      <c r="P77" s="136"/>
      <c r="Q77" s="136"/>
      <c r="R77" s="136"/>
      <c r="S77" s="136"/>
      <c r="T77" s="136"/>
      <c r="U77" s="136"/>
      <c r="V77" s="136"/>
      <c r="W77" s="136"/>
      <c r="X77" s="136"/>
      <c r="Y77" s="136"/>
      <c r="Z77" s="136"/>
      <c r="AA77" s="136"/>
      <c r="AB77" s="136"/>
    </row>
    <row r="78" spans="4:28" ht="15.95" customHeight="1" thickTop="1">
      <c r="D78" s="101"/>
      <c r="E78" s="19"/>
      <c r="F78" s="98"/>
      <c r="G78" s="76"/>
      <c r="H78" s="16"/>
      <c r="I78" s="16"/>
      <c r="J78" s="136"/>
      <c r="K78" s="136"/>
      <c r="L78" s="136"/>
      <c r="M78" s="136"/>
      <c r="N78" s="136"/>
      <c r="O78" s="136"/>
      <c r="P78" s="136"/>
      <c r="Q78" s="136"/>
      <c r="R78" s="136"/>
      <c r="S78" s="136"/>
      <c r="T78" s="136"/>
      <c r="U78" s="136"/>
      <c r="V78" s="136"/>
      <c r="W78" s="136"/>
      <c r="X78" s="136"/>
      <c r="Y78" s="136"/>
      <c r="Z78" s="136"/>
      <c r="AA78" s="136"/>
      <c r="AB78" s="136"/>
    </row>
    <row r="79" spans="4:28" ht="21">
      <c r="D79" s="16"/>
      <c r="E79" s="16"/>
      <c r="F79" s="16"/>
      <c r="G79" s="76"/>
      <c r="H79" s="16"/>
      <c r="I79" s="16"/>
      <c r="J79" s="136"/>
      <c r="K79" s="136"/>
      <c r="L79" s="136"/>
      <c r="M79" s="136"/>
      <c r="N79" s="136"/>
      <c r="O79" s="136"/>
      <c r="P79" s="136"/>
      <c r="Q79" s="136"/>
      <c r="R79" s="136"/>
      <c r="S79" s="136"/>
      <c r="T79" s="136"/>
      <c r="U79" s="136"/>
      <c r="V79" s="136"/>
      <c r="W79" s="136"/>
      <c r="X79" s="136"/>
      <c r="Y79" s="136"/>
      <c r="Z79" s="136"/>
      <c r="AA79" s="136"/>
      <c r="AB79" s="136"/>
    </row>
    <row r="80" spans="4:28" ht="21">
      <c r="D80" s="16"/>
      <c r="E80" s="16"/>
      <c r="F80" s="16"/>
      <c r="G80" s="16"/>
      <c r="H80" s="16"/>
      <c r="I80" s="16"/>
      <c r="J80" s="136"/>
      <c r="K80" s="136"/>
      <c r="L80" s="136"/>
      <c r="M80" s="136"/>
      <c r="N80" s="136"/>
      <c r="O80" s="136"/>
      <c r="P80" s="136"/>
      <c r="Q80" s="136"/>
      <c r="R80" s="136"/>
      <c r="S80" s="136"/>
      <c r="T80" s="136"/>
      <c r="U80" s="136"/>
      <c r="V80" s="136"/>
      <c r="W80" s="136"/>
      <c r="X80" s="136"/>
      <c r="Y80" s="136"/>
      <c r="Z80" s="136"/>
      <c r="AA80" s="136"/>
      <c r="AB80" s="136"/>
    </row>
    <row r="81" spans="4:28" ht="15.95" thickBot="1">
      <c r="D81" s="17"/>
      <c r="E81" s="17"/>
      <c r="F81" s="17"/>
      <c r="G81" s="17"/>
      <c r="H81" s="17"/>
      <c r="I81" s="17">
        <v>473</v>
      </c>
      <c r="J81" s="136"/>
      <c r="K81" s="136"/>
      <c r="L81" s="136"/>
      <c r="M81" s="136"/>
      <c r="N81" s="136"/>
      <c r="O81" s="136"/>
      <c r="P81" s="136"/>
      <c r="Q81" s="136"/>
      <c r="R81" s="136"/>
      <c r="S81" s="136"/>
      <c r="T81" s="136"/>
      <c r="U81" s="136"/>
      <c r="V81" s="136"/>
      <c r="W81" s="136"/>
      <c r="X81" s="136"/>
      <c r="Y81" s="136"/>
      <c r="Z81" s="136"/>
      <c r="AA81" s="136"/>
      <c r="AB81" s="136"/>
    </row>
    <row r="82" spans="4:28" ht="15.95" thickBot="1">
      <c r="D82" s="356" t="s">
        <v>81</v>
      </c>
      <c r="E82" s="357"/>
      <c r="F82" s="357"/>
      <c r="G82" s="357"/>
      <c r="H82" s="357"/>
      <c r="I82" s="357"/>
      <c r="J82" s="136"/>
      <c r="K82" s="136"/>
      <c r="L82" s="136"/>
      <c r="M82" s="136"/>
      <c r="N82" s="136"/>
      <c r="O82" s="136"/>
      <c r="P82" s="136"/>
      <c r="Q82" s="136"/>
      <c r="R82" s="136"/>
      <c r="S82" s="136"/>
      <c r="T82" s="136"/>
      <c r="U82" s="136"/>
      <c r="V82" s="136"/>
      <c r="W82" s="136"/>
      <c r="X82" s="136"/>
      <c r="Y82" s="136"/>
      <c r="Z82" s="136"/>
      <c r="AA82" s="136"/>
      <c r="AB82" s="136"/>
    </row>
    <row r="83" spans="4:28" ht="15.95" thickBot="1">
      <c r="D83" s="66" t="s">
        <v>18</v>
      </c>
      <c r="E83" s="66" t="s">
        <v>34</v>
      </c>
      <c r="F83" s="67" t="s">
        <v>24</v>
      </c>
      <c r="G83" s="66" t="s">
        <v>18</v>
      </c>
      <c r="H83" s="66" t="s">
        <v>34</v>
      </c>
      <c r="I83" s="68" t="s">
        <v>24</v>
      </c>
      <c r="J83" s="136"/>
      <c r="K83" s="136"/>
      <c r="L83" s="136"/>
      <c r="M83" s="136"/>
      <c r="N83" s="136"/>
      <c r="O83" s="136"/>
      <c r="P83" s="136"/>
      <c r="Q83" s="136"/>
      <c r="R83" s="136"/>
      <c r="S83" s="136"/>
      <c r="T83" s="136"/>
      <c r="U83" s="136"/>
      <c r="V83" s="136"/>
      <c r="W83" s="136"/>
      <c r="X83" s="136"/>
      <c r="Y83" s="136"/>
      <c r="Z83" s="136"/>
      <c r="AA83" s="136"/>
      <c r="AB83" s="136"/>
    </row>
    <row r="84" spans="4:28" ht="21">
      <c r="D84" s="85">
        <v>44287</v>
      </c>
      <c r="E84" s="86" t="s">
        <v>35</v>
      </c>
      <c r="F84" s="87">
        <v>18660</v>
      </c>
      <c r="G84" s="106"/>
      <c r="H84" s="16"/>
      <c r="I84" s="16"/>
      <c r="J84" s="136"/>
      <c r="K84" s="136"/>
      <c r="L84" s="136"/>
      <c r="M84" s="136"/>
      <c r="N84" s="136"/>
      <c r="O84" s="136"/>
      <c r="P84" s="136"/>
      <c r="Q84" s="136"/>
      <c r="R84" s="136"/>
      <c r="S84" s="136"/>
      <c r="T84" s="136"/>
      <c r="U84" s="136"/>
      <c r="V84" s="136"/>
      <c r="W84" s="136"/>
      <c r="X84" s="136"/>
      <c r="Y84" s="136"/>
      <c r="Z84" s="136"/>
      <c r="AA84" s="136"/>
      <c r="AB84" s="136"/>
    </row>
    <row r="85" spans="4:28" ht="21">
      <c r="D85" s="72">
        <v>44316</v>
      </c>
      <c r="E85" s="73" t="s">
        <v>82</v>
      </c>
      <c r="F85" s="73">
        <v>2386.37</v>
      </c>
      <c r="G85" s="76"/>
      <c r="H85" s="16"/>
      <c r="I85" s="16"/>
      <c r="J85" s="136"/>
      <c r="K85" s="136"/>
      <c r="L85" s="136"/>
      <c r="M85" s="136"/>
      <c r="N85" s="136"/>
      <c r="O85" s="136"/>
      <c r="P85" s="136"/>
      <c r="Q85" s="136"/>
      <c r="R85" s="136"/>
      <c r="S85" s="136"/>
      <c r="T85" s="136"/>
      <c r="U85" s="136"/>
      <c r="V85" s="136"/>
      <c r="W85" s="136"/>
      <c r="X85" s="136"/>
      <c r="Y85" s="136"/>
      <c r="Z85" s="136"/>
      <c r="AA85" s="136"/>
      <c r="AB85" s="136"/>
    </row>
    <row r="86" spans="4:28" ht="21.6" thickBot="1">
      <c r="D86" s="107"/>
      <c r="E86" s="73"/>
      <c r="F86" s="112">
        <f>SUM(F84:F85)</f>
        <v>21046.37</v>
      </c>
      <c r="G86" s="76"/>
      <c r="H86" s="16"/>
      <c r="I86" s="16"/>
      <c r="J86" s="136"/>
      <c r="K86" s="136"/>
      <c r="L86" s="136"/>
      <c r="M86" s="136"/>
      <c r="N86" s="136"/>
      <c r="O86" s="136"/>
      <c r="P86" s="136"/>
      <c r="Q86" s="136"/>
      <c r="R86" s="136"/>
      <c r="S86" s="136"/>
      <c r="T86" s="136"/>
      <c r="U86" s="136"/>
      <c r="V86" s="136"/>
      <c r="W86" s="136"/>
      <c r="X86" s="136"/>
      <c r="Y86" s="136"/>
      <c r="Z86" s="136"/>
      <c r="AA86" s="136"/>
      <c r="AB86" s="136"/>
    </row>
    <row r="87" spans="4:28" ht="21.6" thickTop="1">
      <c r="D87" s="18"/>
      <c r="E87" s="19"/>
      <c r="F87" s="98"/>
      <c r="G87" s="16"/>
      <c r="H87" s="16"/>
      <c r="I87" s="16"/>
      <c r="J87" s="136"/>
      <c r="K87" s="136"/>
      <c r="L87" s="136"/>
      <c r="M87" s="136"/>
      <c r="N87" s="136"/>
      <c r="O87" s="136"/>
      <c r="P87" s="136"/>
      <c r="Q87" s="136"/>
      <c r="R87" s="136"/>
      <c r="S87" s="136"/>
      <c r="T87" s="136"/>
      <c r="U87" s="136"/>
      <c r="V87" s="136"/>
      <c r="W87" s="136"/>
      <c r="X87" s="136"/>
      <c r="Y87" s="136"/>
      <c r="Z87" s="136"/>
      <c r="AA87" s="136"/>
      <c r="AB87" s="136"/>
    </row>
    <row r="88" spans="4:28" ht="15.95" thickBot="1">
      <c r="D88" s="17"/>
      <c r="E88" s="17"/>
      <c r="F88" s="17"/>
      <c r="G88" s="17"/>
      <c r="H88" s="17"/>
      <c r="I88" s="17">
        <v>433</v>
      </c>
      <c r="J88" s="136"/>
      <c r="K88" s="136"/>
      <c r="L88" s="136"/>
      <c r="M88" s="136"/>
      <c r="N88" s="136"/>
      <c r="O88" s="136"/>
      <c r="P88" s="136"/>
      <c r="Q88" s="136"/>
      <c r="R88" s="136"/>
      <c r="S88" s="136"/>
      <c r="T88" s="136"/>
      <c r="U88" s="136"/>
      <c r="V88" s="136"/>
      <c r="W88" s="136"/>
      <c r="X88" s="136"/>
      <c r="Y88" s="136"/>
      <c r="Z88" s="136"/>
      <c r="AA88" s="136"/>
      <c r="AB88" s="136"/>
    </row>
    <row r="89" spans="4:28" ht="15.95" thickBot="1">
      <c r="D89" s="356" t="s">
        <v>66</v>
      </c>
      <c r="E89" s="357"/>
      <c r="F89" s="357"/>
      <c r="G89" s="357"/>
      <c r="H89" s="357"/>
      <c r="I89" s="358"/>
      <c r="J89" s="136"/>
      <c r="K89" s="136"/>
      <c r="L89" s="136"/>
      <c r="M89" s="136"/>
      <c r="N89" s="136"/>
      <c r="O89" s="136"/>
      <c r="P89" s="136"/>
      <c r="Q89" s="136"/>
      <c r="R89" s="136"/>
      <c r="S89" s="136"/>
      <c r="T89" s="136"/>
      <c r="U89" s="136"/>
      <c r="V89" s="136"/>
      <c r="W89" s="136"/>
      <c r="X89" s="136"/>
      <c r="Y89" s="136"/>
      <c r="Z89" s="136"/>
      <c r="AA89" s="136"/>
      <c r="AB89" s="136"/>
    </row>
    <row r="90" spans="4:28" ht="15.95" thickBot="1">
      <c r="D90" s="66" t="s">
        <v>18</v>
      </c>
      <c r="E90" s="66" t="s">
        <v>34</v>
      </c>
      <c r="F90" s="67" t="s">
        <v>24</v>
      </c>
      <c r="G90" s="66" t="s">
        <v>18</v>
      </c>
      <c r="H90" s="66" t="s">
        <v>34</v>
      </c>
      <c r="I90" s="68" t="s">
        <v>24</v>
      </c>
      <c r="J90" s="136"/>
      <c r="K90" s="136"/>
      <c r="L90" s="136"/>
      <c r="M90" s="136"/>
      <c r="N90" s="136"/>
      <c r="O90" s="136"/>
      <c r="P90" s="136"/>
      <c r="Q90" s="136"/>
      <c r="R90" s="136"/>
      <c r="S90" s="136"/>
      <c r="T90" s="136"/>
      <c r="U90" s="136"/>
      <c r="V90" s="136"/>
      <c r="W90" s="136"/>
      <c r="X90" s="136"/>
      <c r="Y90" s="136"/>
      <c r="Z90" s="136"/>
      <c r="AA90" s="136"/>
      <c r="AB90" s="136"/>
    </row>
    <row r="91" spans="4:28">
      <c r="D91" s="85">
        <v>44287</v>
      </c>
      <c r="E91" s="86" t="s">
        <v>35</v>
      </c>
      <c r="F91" s="89">
        <v>10910</v>
      </c>
      <c r="G91" s="109"/>
      <c r="H91" s="86"/>
      <c r="I91" s="86"/>
      <c r="J91" s="136"/>
      <c r="K91" s="136"/>
      <c r="L91" s="136"/>
      <c r="M91" s="136"/>
      <c r="N91" s="136"/>
      <c r="O91" s="136"/>
      <c r="P91" s="136"/>
      <c r="Q91" s="136"/>
      <c r="R91" s="136"/>
      <c r="S91" s="136"/>
      <c r="T91" s="136"/>
      <c r="U91" s="136"/>
      <c r="V91" s="136"/>
      <c r="W91" s="136"/>
      <c r="X91" s="136"/>
      <c r="Y91" s="136"/>
      <c r="Z91" s="136"/>
      <c r="AA91" s="136"/>
      <c r="AB91" s="136"/>
    </row>
    <row r="92" spans="4:28">
      <c r="D92" s="72">
        <v>44316</v>
      </c>
      <c r="E92" s="73" t="s">
        <v>82</v>
      </c>
      <c r="F92" s="97">
        <v>3272.73</v>
      </c>
      <c r="G92" s="110"/>
      <c r="H92" s="86"/>
      <c r="I92" s="86"/>
      <c r="J92" s="136"/>
      <c r="K92" s="136"/>
      <c r="L92" s="136"/>
      <c r="M92" s="136"/>
      <c r="N92" s="136"/>
      <c r="O92" s="136"/>
      <c r="P92" s="136"/>
      <c r="Q92" s="136"/>
      <c r="R92" s="136"/>
      <c r="S92" s="136"/>
      <c r="T92" s="136"/>
      <c r="U92" s="136"/>
      <c r="V92" s="136"/>
      <c r="W92" s="136"/>
      <c r="X92" s="136"/>
      <c r="Y92" s="136"/>
      <c r="Z92" s="136"/>
      <c r="AA92" s="136"/>
      <c r="AB92" s="136"/>
    </row>
    <row r="93" spans="4:28" ht="15.95" thickBot="1">
      <c r="D93" s="86"/>
      <c r="E93" s="86"/>
      <c r="F93" s="112">
        <f>SUM(F91:F92)</f>
        <v>14182.73</v>
      </c>
      <c r="G93" s="110"/>
      <c r="H93" s="86"/>
      <c r="I93" s="86"/>
      <c r="J93" s="136"/>
      <c r="K93" s="136"/>
      <c r="L93" s="136"/>
      <c r="M93" s="136"/>
      <c r="N93" s="136"/>
      <c r="O93" s="136"/>
      <c r="P93" s="136"/>
      <c r="Q93" s="136"/>
      <c r="R93" s="136"/>
      <c r="S93" s="136"/>
      <c r="T93" s="136"/>
      <c r="U93" s="136"/>
      <c r="V93" s="136"/>
      <c r="W93" s="136"/>
      <c r="X93" s="136"/>
      <c r="Y93" s="136"/>
      <c r="Z93" s="136"/>
      <c r="AA93" s="136"/>
      <c r="AB93" s="136"/>
    </row>
    <row r="94" spans="4:28" ht="15.95" thickTop="1">
      <c r="D94" s="104"/>
      <c r="E94" s="73"/>
      <c r="F94" s="97"/>
      <c r="G94" s="110"/>
      <c r="H94" s="86"/>
      <c r="I94" s="86"/>
      <c r="J94" s="136"/>
      <c r="K94" s="136"/>
      <c r="L94" s="136"/>
      <c r="M94" s="136"/>
      <c r="N94" s="136"/>
      <c r="O94" s="136"/>
      <c r="P94" s="136"/>
      <c r="Q94" s="136"/>
      <c r="R94" s="136"/>
      <c r="S94" s="136"/>
      <c r="T94" s="136"/>
      <c r="U94" s="136"/>
      <c r="V94" s="136"/>
      <c r="W94" s="136"/>
      <c r="X94" s="136"/>
      <c r="Y94" s="136"/>
      <c r="Z94" s="136"/>
      <c r="AA94" s="136"/>
      <c r="AB94" s="136"/>
    </row>
    <row r="95" spans="4:28">
      <c r="D95" s="86"/>
      <c r="E95" s="86"/>
      <c r="F95" s="86"/>
      <c r="G95" s="110"/>
      <c r="H95" s="86"/>
      <c r="I95" s="86"/>
      <c r="J95" s="136"/>
      <c r="K95" s="136"/>
      <c r="L95" s="136"/>
      <c r="M95" s="136"/>
      <c r="N95" s="136"/>
      <c r="O95" s="136"/>
      <c r="P95" s="136"/>
      <c r="Q95" s="136"/>
      <c r="R95" s="136"/>
      <c r="S95" s="136"/>
      <c r="T95" s="136"/>
      <c r="U95" s="136"/>
      <c r="V95" s="136"/>
      <c r="W95" s="136"/>
      <c r="X95" s="136"/>
      <c r="Y95" s="136"/>
      <c r="Z95" s="136"/>
      <c r="AA95" s="136"/>
      <c r="AB95" s="136"/>
    </row>
    <row r="96" spans="4:28">
      <c r="J96" s="136"/>
      <c r="K96" s="136"/>
      <c r="L96" s="136"/>
      <c r="M96" s="136"/>
      <c r="N96" s="136"/>
      <c r="O96" s="136"/>
      <c r="P96" s="136"/>
      <c r="Q96" s="136"/>
      <c r="R96" s="136"/>
      <c r="S96" s="136"/>
      <c r="T96" s="136"/>
      <c r="U96" s="136"/>
      <c r="V96" s="136"/>
      <c r="W96" s="136"/>
      <c r="X96" s="136"/>
      <c r="Y96" s="136"/>
      <c r="Z96" s="136"/>
      <c r="AA96" s="136"/>
      <c r="AB96" s="136"/>
    </row>
    <row r="97" spans="1:28" ht="15.95" thickBot="1">
      <c r="D97" s="17"/>
      <c r="E97" s="17"/>
      <c r="F97" s="17"/>
      <c r="G97" s="17"/>
      <c r="H97" s="17"/>
      <c r="I97" s="17">
        <v>474</v>
      </c>
      <c r="J97" s="136"/>
      <c r="K97" s="136"/>
      <c r="L97" s="136"/>
      <c r="M97" s="136"/>
      <c r="N97" s="136"/>
      <c r="O97" s="136"/>
      <c r="P97" s="136"/>
      <c r="Q97" s="136"/>
      <c r="R97" s="136"/>
      <c r="S97" s="136"/>
      <c r="T97" s="136"/>
      <c r="U97" s="136"/>
      <c r="V97" s="136"/>
      <c r="W97" s="136"/>
      <c r="X97" s="136"/>
      <c r="Y97" s="136"/>
      <c r="Z97" s="136"/>
      <c r="AA97" s="136"/>
      <c r="AB97" s="136"/>
    </row>
    <row r="98" spans="1:28" ht="15.95" thickBot="1">
      <c r="D98" s="362" t="s">
        <v>67</v>
      </c>
      <c r="E98" s="363"/>
      <c r="F98" s="363"/>
      <c r="G98" s="363"/>
      <c r="H98" s="363"/>
      <c r="I98" s="364"/>
      <c r="J98" s="136"/>
      <c r="K98" s="136"/>
      <c r="L98" s="136"/>
      <c r="M98" s="136"/>
      <c r="N98" s="136"/>
      <c r="O98" s="136"/>
      <c r="P98" s="136"/>
      <c r="Q98" s="136"/>
      <c r="R98" s="136"/>
      <c r="S98" s="136"/>
      <c r="T98" s="136"/>
      <c r="U98" s="136"/>
      <c r="V98" s="136"/>
      <c r="W98" s="136"/>
      <c r="X98" s="136"/>
      <c r="Y98" s="136"/>
      <c r="Z98" s="136"/>
      <c r="AA98" s="136"/>
      <c r="AB98" s="136"/>
    </row>
    <row r="99" spans="1:28" ht="15.95" thickBot="1">
      <c r="D99" s="66" t="s">
        <v>18</v>
      </c>
      <c r="E99" s="108" t="s">
        <v>34</v>
      </c>
      <c r="F99" s="111" t="s">
        <v>24</v>
      </c>
      <c r="G99" s="68" t="s">
        <v>18</v>
      </c>
      <c r="H99" s="66" t="s">
        <v>34</v>
      </c>
      <c r="I99" s="68" t="s">
        <v>24</v>
      </c>
      <c r="J99" s="136"/>
      <c r="K99" s="136"/>
      <c r="L99" s="136"/>
      <c r="M99" s="136"/>
      <c r="N99" s="136"/>
      <c r="O99" s="136"/>
      <c r="P99" s="136"/>
      <c r="Q99" s="136"/>
      <c r="R99" s="136"/>
      <c r="S99" s="136"/>
      <c r="T99" s="136"/>
      <c r="U99" s="136"/>
      <c r="V99" s="136"/>
      <c r="W99" s="136"/>
      <c r="X99" s="136"/>
      <c r="Y99" s="136"/>
      <c r="Z99" s="136"/>
      <c r="AA99" s="136"/>
      <c r="AB99" s="136"/>
    </row>
    <row r="100" spans="1:28" ht="21.6" thickBot="1">
      <c r="D100" s="104">
        <v>44316</v>
      </c>
      <c r="E100" s="73" t="s">
        <v>82</v>
      </c>
      <c r="F100" s="120">
        <v>15</v>
      </c>
      <c r="G100" s="76"/>
      <c r="H100" s="16"/>
      <c r="I100" s="16"/>
      <c r="J100" s="136"/>
      <c r="K100" s="136"/>
      <c r="L100" s="136"/>
      <c r="M100" s="136"/>
      <c r="N100" s="136"/>
      <c r="O100" s="136"/>
      <c r="P100" s="136"/>
      <c r="Q100" s="136"/>
      <c r="R100" s="136"/>
      <c r="S100" s="136"/>
      <c r="T100" s="136"/>
      <c r="U100" s="136"/>
      <c r="V100" s="136"/>
      <c r="W100" s="136"/>
      <c r="X100" s="136"/>
      <c r="Y100" s="136"/>
      <c r="Z100" s="136"/>
      <c r="AA100" s="136"/>
      <c r="AB100" s="136"/>
    </row>
    <row r="101" spans="1:28" ht="21.6" thickTop="1">
      <c r="D101" s="19"/>
      <c r="E101" s="19"/>
      <c r="F101" s="19"/>
      <c r="G101" s="76"/>
      <c r="H101" s="16"/>
      <c r="I101" s="16"/>
      <c r="J101" s="136"/>
      <c r="K101" s="136"/>
      <c r="L101" s="136"/>
      <c r="M101" s="136"/>
      <c r="N101" s="136"/>
      <c r="O101" s="136"/>
      <c r="P101" s="136"/>
      <c r="Q101" s="136"/>
      <c r="R101" s="136"/>
      <c r="S101" s="136"/>
      <c r="T101" s="136"/>
      <c r="U101" s="136"/>
      <c r="V101" s="136"/>
      <c r="W101" s="136"/>
      <c r="X101" s="136"/>
      <c r="Y101" s="136"/>
      <c r="Z101" s="136"/>
      <c r="AA101" s="136"/>
      <c r="AB101" s="136"/>
    </row>
    <row r="102" spans="1:28" ht="21">
      <c r="D102" s="16"/>
      <c r="E102" s="16"/>
      <c r="F102" s="16"/>
      <c r="G102" s="76"/>
      <c r="H102" s="16"/>
      <c r="I102" s="16"/>
      <c r="J102" s="136"/>
      <c r="K102" s="136"/>
      <c r="L102" s="136"/>
      <c r="M102" s="136"/>
      <c r="N102" s="136"/>
      <c r="O102" s="136"/>
      <c r="P102" s="136"/>
      <c r="Q102" s="136"/>
      <c r="R102" s="136"/>
      <c r="S102" s="136"/>
      <c r="T102" s="136"/>
      <c r="U102" s="136"/>
      <c r="V102" s="136"/>
      <c r="W102" s="136"/>
      <c r="X102" s="136"/>
      <c r="Y102" s="136"/>
      <c r="Z102" s="136"/>
      <c r="AA102" s="136"/>
      <c r="AB102" s="136"/>
    </row>
    <row r="103" spans="1:28" ht="21.6" thickBot="1">
      <c r="D103" s="16"/>
      <c r="E103" s="16"/>
      <c r="F103" s="16"/>
      <c r="G103" s="76"/>
      <c r="H103" s="16"/>
      <c r="I103" s="16"/>
      <c r="J103" s="136"/>
      <c r="K103" s="136"/>
      <c r="L103" s="136"/>
      <c r="M103" s="136"/>
      <c r="N103" s="136"/>
      <c r="O103" s="136"/>
      <c r="P103" s="136"/>
      <c r="Q103" s="136"/>
      <c r="R103" s="136"/>
      <c r="S103" s="136"/>
      <c r="T103" s="136"/>
      <c r="U103" s="136"/>
      <c r="V103" s="136"/>
      <c r="W103" s="136"/>
      <c r="X103" s="136"/>
      <c r="Y103" s="136"/>
      <c r="Z103" s="136"/>
      <c r="AA103" s="136"/>
      <c r="AB103" s="136"/>
    </row>
    <row r="104" spans="1:28" ht="15.95" thickBot="1">
      <c r="D104" s="353" t="s">
        <v>36</v>
      </c>
      <c r="E104" s="354"/>
      <c r="F104" s="354"/>
      <c r="G104" s="354"/>
      <c r="H104" s="354"/>
      <c r="I104" s="355"/>
      <c r="J104" s="136"/>
      <c r="K104" s="136"/>
      <c r="L104" s="136"/>
      <c r="M104" s="136"/>
      <c r="N104" s="136"/>
      <c r="O104" s="136"/>
      <c r="P104" s="136"/>
      <c r="Q104" s="136"/>
      <c r="R104" s="136"/>
      <c r="S104" s="136"/>
      <c r="T104" s="136"/>
      <c r="U104" s="136"/>
      <c r="V104" s="136"/>
      <c r="W104" s="136"/>
      <c r="X104" s="136"/>
      <c r="Y104" s="136"/>
      <c r="Z104" s="136"/>
      <c r="AA104" s="136"/>
      <c r="AB104" s="136"/>
    </row>
    <row r="105" spans="1:28" ht="15.95" thickBot="1">
      <c r="D105" s="22" t="s">
        <v>18</v>
      </c>
      <c r="E105" s="23" t="s">
        <v>34</v>
      </c>
      <c r="F105" s="24" t="s">
        <v>24</v>
      </c>
      <c r="G105" s="22" t="s">
        <v>18</v>
      </c>
      <c r="H105" s="23" t="s">
        <v>34</v>
      </c>
      <c r="I105" s="23" t="s">
        <v>24</v>
      </c>
      <c r="J105" s="136"/>
      <c r="K105" s="136"/>
      <c r="L105" s="136"/>
      <c r="M105" s="136"/>
      <c r="N105" s="136"/>
      <c r="O105" s="136"/>
      <c r="P105" s="136"/>
      <c r="Q105" s="136"/>
      <c r="R105" s="136"/>
      <c r="S105" s="136"/>
      <c r="T105" s="136"/>
      <c r="U105" s="136"/>
      <c r="V105" s="136"/>
      <c r="W105" s="136"/>
      <c r="X105" s="136"/>
      <c r="Y105" s="136"/>
      <c r="Z105" s="136"/>
      <c r="AA105" s="136"/>
      <c r="AB105" s="136"/>
    </row>
    <row r="106" spans="1:28">
      <c r="D106" s="81">
        <v>44316</v>
      </c>
      <c r="E106" s="62" t="s">
        <v>35</v>
      </c>
      <c r="F106" s="63">
        <v>1580</v>
      </c>
      <c r="G106" s="65">
        <v>44316</v>
      </c>
      <c r="H106" s="62" t="s">
        <v>44</v>
      </c>
      <c r="I106" s="63">
        <v>23830</v>
      </c>
      <c r="J106" s="136"/>
      <c r="K106" s="136"/>
      <c r="L106" s="136"/>
      <c r="M106" s="136"/>
      <c r="N106" s="136"/>
      <c r="O106" s="136"/>
      <c r="P106" s="136"/>
      <c r="Q106" s="136"/>
      <c r="R106" s="136"/>
      <c r="S106" s="136"/>
      <c r="T106" s="136"/>
      <c r="U106" s="136"/>
      <c r="V106" s="136"/>
      <c r="W106" s="136"/>
      <c r="X106" s="136"/>
      <c r="Y106" s="136"/>
      <c r="Z106" s="136"/>
      <c r="AA106" s="136"/>
      <c r="AB106" s="136"/>
    </row>
    <row r="107" spans="1:28">
      <c r="D107" s="81">
        <v>44316</v>
      </c>
      <c r="E107" s="62" t="s">
        <v>37</v>
      </c>
      <c r="F107" s="63">
        <v>23010</v>
      </c>
      <c r="G107" s="34"/>
      <c r="H107" s="25"/>
      <c r="I107" s="26">
        <f>F108-I106</f>
        <v>760</v>
      </c>
      <c r="J107" s="136"/>
      <c r="K107" s="136"/>
      <c r="L107" s="136"/>
      <c r="M107" s="136"/>
      <c r="N107" s="136"/>
      <c r="O107" s="136"/>
      <c r="P107" s="136"/>
      <c r="Q107" s="136"/>
      <c r="R107" s="136"/>
      <c r="S107" s="136"/>
      <c r="T107" s="136"/>
      <c r="U107" s="136"/>
      <c r="V107" s="136"/>
      <c r="W107" s="136"/>
      <c r="X107" s="136"/>
      <c r="Y107" s="136"/>
      <c r="Z107" s="136"/>
      <c r="AA107" s="136"/>
      <c r="AB107" s="136"/>
    </row>
    <row r="108" spans="1:28" ht="15.95" thickBot="1">
      <c r="D108" s="30"/>
      <c r="E108" s="30"/>
      <c r="F108" s="116">
        <f>SUM(F106:F107)</f>
        <v>24590</v>
      </c>
      <c r="G108" s="34"/>
      <c r="H108" s="25"/>
      <c r="I108" s="133">
        <f>SUM(I106:I107)</f>
        <v>24590</v>
      </c>
      <c r="J108" s="136"/>
      <c r="K108" s="136"/>
      <c r="L108" s="136"/>
      <c r="M108" s="136"/>
      <c r="N108" s="136"/>
      <c r="O108" s="136"/>
      <c r="P108" s="136"/>
      <c r="Q108" s="136"/>
      <c r="R108" s="136"/>
      <c r="S108" s="136"/>
      <c r="T108" s="136"/>
      <c r="U108" s="136"/>
      <c r="V108" s="136"/>
      <c r="W108" s="136"/>
      <c r="X108" s="136"/>
      <c r="Y108" s="136"/>
      <c r="Z108" s="136"/>
      <c r="AA108" s="136"/>
      <c r="AB108" s="136"/>
    </row>
    <row r="109" spans="1:28" ht="15.95" thickTop="1">
      <c r="D109" s="117">
        <v>44316</v>
      </c>
      <c r="E109" s="25" t="s">
        <v>35</v>
      </c>
      <c r="F109" s="26">
        <f>I107</f>
        <v>760</v>
      </c>
      <c r="G109" s="34"/>
      <c r="H109" s="25"/>
      <c r="I109" s="25"/>
      <c r="J109" s="136"/>
      <c r="K109" s="136"/>
      <c r="L109" s="136"/>
      <c r="M109" s="136"/>
      <c r="N109" s="136"/>
      <c r="O109" s="136"/>
      <c r="P109" s="136"/>
      <c r="Q109" s="136"/>
      <c r="R109" s="136"/>
      <c r="S109" s="136"/>
      <c r="T109" s="136"/>
      <c r="U109" s="136"/>
      <c r="V109" s="136"/>
      <c r="W109" s="136"/>
      <c r="X109" s="136"/>
      <c r="Y109" s="136"/>
      <c r="Z109" s="136"/>
      <c r="AA109" s="136"/>
      <c r="AB109" s="136"/>
    </row>
    <row r="110" spans="1:28" s="136" customFormat="1">
      <c r="A110" s="351"/>
      <c r="B110" s="262"/>
    </row>
    <row r="111" spans="1:28" s="136" customFormat="1">
      <c r="A111" s="351"/>
      <c r="B111" s="262"/>
    </row>
    <row r="112" spans="1:28" s="136" customFormat="1">
      <c r="A112" s="351"/>
      <c r="B112" s="262"/>
    </row>
    <row r="113" spans="1:2" s="136" customFormat="1">
      <c r="A113" s="351"/>
      <c r="B113" s="262"/>
    </row>
    <row r="114" spans="1:2" s="136" customFormat="1">
      <c r="A114" s="351"/>
      <c r="B114" s="262"/>
    </row>
    <row r="115" spans="1:2" s="136" customFormat="1">
      <c r="A115" s="351"/>
      <c r="B115" s="262"/>
    </row>
    <row r="116" spans="1:2" s="136" customFormat="1">
      <c r="A116" s="351"/>
      <c r="B116" s="262"/>
    </row>
    <row r="117" spans="1:2" s="136" customFormat="1">
      <c r="A117" s="351"/>
      <c r="B117" s="262"/>
    </row>
    <row r="118" spans="1:2" s="136" customFormat="1">
      <c r="A118" s="351"/>
      <c r="B118" s="262"/>
    </row>
    <row r="119" spans="1:2" s="136" customFormat="1">
      <c r="A119" s="351"/>
      <c r="B119" s="262"/>
    </row>
    <row r="120" spans="1:2" s="136" customFormat="1">
      <c r="A120" s="351"/>
      <c r="B120" s="262"/>
    </row>
    <row r="121" spans="1:2" s="136" customFormat="1">
      <c r="A121" s="351"/>
      <c r="B121" s="262"/>
    </row>
    <row r="122" spans="1:2" s="136" customFormat="1">
      <c r="A122" s="351"/>
      <c r="B122" s="262"/>
    </row>
    <row r="123" spans="1:2" s="136" customFormat="1">
      <c r="A123" s="351"/>
      <c r="B123" s="262"/>
    </row>
    <row r="124" spans="1:2" s="136" customFormat="1">
      <c r="A124" s="351"/>
      <c r="B124" s="262"/>
    </row>
    <row r="125" spans="1:2" s="136" customFormat="1">
      <c r="A125" s="351"/>
      <c r="B125" s="262"/>
    </row>
    <row r="126" spans="1:2" s="136" customFormat="1">
      <c r="A126" s="351"/>
      <c r="B126" s="262"/>
    </row>
    <row r="127" spans="1:2" s="136" customFormat="1">
      <c r="A127" s="351"/>
      <c r="B127" s="262"/>
    </row>
    <row r="128" spans="1:2" s="136" customFormat="1">
      <c r="A128" s="351"/>
      <c r="B128" s="262"/>
    </row>
    <row r="129" spans="1:2" s="136" customFormat="1">
      <c r="A129" s="351"/>
      <c r="B129" s="262"/>
    </row>
    <row r="130" spans="1:2" s="136" customFormat="1">
      <c r="A130" s="351"/>
      <c r="B130" s="262"/>
    </row>
    <row r="131" spans="1:2" s="136" customFormat="1">
      <c r="A131" s="351"/>
      <c r="B131" s="262"/>
    </row>
    <row r="132" spans="1:2" s="136" customFormat="1">
      <c r="A132" s="351"/>
      <c r="B132" s="262"/>
    </row>
    <row r="133" spans="1:2" s="136" customFormat="1">
      <c r="A133" s="351"/>
      <c r="B133" s="262"/>
    </row>
    <row r="134" spans="1:2" s="136" customFormat="1">
      <c r="A134" s="351"/>
      <c r="B134" s="262"/>
    </row>
    <row r="135" spans="1:2" s="136" customFormat="1">
      <c r="A135" s="351"/>
      <c r="B135" s="262"/>
    </row>
    <row r="136" spans="1:2" s="136" customFormat="1">
      <c r="A136" s="351"/>
      <c r="B136" s="262"/>
    </row>
    <row r="137" spans="1:2" s="136" customFormat="1">
      <c r="A137" s="351"/>
      <c r="B137" s="262"/>
    </row>
    <row r="138" spans="1:2" s="136" customFormat="1">
      <c r="A138" s="351"/>
      <c r="B138" s="262"/>
    </row>
    <row r="139" spans="1:2" s="136" customFormat="1">
      <c r="A139" s="351"/>
      <c r="B139" s="262"/>
    </row>
    <row r="140" spans="1:2" s="136" customFormat="1">
      <c r="A140" s="351"/>
      <c r="B140" s="262"/>
    </row>
    <row r="141" spans="1:2" s="136" customFormat="1">
      <c r="A141" s="351"/>
      <c r="B141" s="262"/>
    </row>
    <row r="142" spans="1:2" s="136" customFormat="1">
      <c r="A142" s="351"/>
      <c r="B142" s="262"/>
    </row>
    <row r="143" spans="1:2" s="136" customFormat="1">
      <c r="A143" s="351"/>
      <c r="B143" s="262"/>
    </row>
    <row r="144" spans="1:2" s="136" customFormat="1">
      <c r="A144" s="351"/>
      <c r="B144" s="262"/>
    </row>
    <row r="145" spans="1:28" s="136" customFormat="1">
      <c r="A145" s="351"/>
      <c r="B145" s="262"/>
    </row>
    <row r="146" spans="1:28" s="136" customFormat="1">
      <c r="A146" s="351"/>
      <c r="B146" s="262"/>
    </row>
    <row r="147" spans="1:28" s="136" customFormat="1">
      <c r="A147" s="351"/>
      <c r="B147" s="262"/>
    </row>
    <row r="148" spans="1:28" s="136" customFormat="1">
      <c r="A148" s="351"/>
      <c r="B148" s="262"/>
    </row>
    <row r="149" spans="1:28" s="136" customFormat="1">
      <c r="A149" s="351"/>
      <c r="B149" s="262"/>
    </row>
    <row r="150" spans="1:28" s="136" customFormat="1">
      <c r="A150" s="351"/>
      <c r="B150" s="262"/>
    </row>
    <row r="151" spans="1:28" s="136" customFormat="1">
      <c r="A151" s="351"/>
      <c r="B151" s="262"/>
    </row>
    <row r="152" spans="1:28" s="136" customFormat="1">
      <c r="A152" s="351"/>
      <c r="B152" s="262"/>
    </row>
    <row r="153" spans="1:28" s="136" customFormat="1">
      <c r="A153" s="351"/>
      <c r="B153" s="262"/>
    </row>
    <row r="154" spans="1:28">
      <c r="J154" s="136"/>
      <c r="K154" s="136"/>
      <c r="L154" s="136"/>
      <c r="M154" s="136"/>
      <c r="N154" s="136"/>
      <c r="O154" s="136"/>
      <c r="P154" s="136"/>
      <c r="Q154" s="136"/>
      <c r="R154" s="136"/>
      <c r="S154" s="136"/>
      <c r="T154" s="136"/>
      <c r="U154" s="136"/>
      <c r="V154" s="136"/>
      <c r="W154" s="136"/>
      <c r="X154" s="136"/>
      <c r="Y154" s="136"/>
      <c r="Z154" s="136"/>
      <c r="AA154" s="136"/>
      <c r="AB154" s="136"/>
    </row>
    <row r="155" spans="1:28">
      <c r="J155" s="136"/>
      <c r="K155" s="136"/>
      <c r="L155" s="136"/>
      <c r="M155" s="136"/>
      <c r="N155" s="136"/>
      <c r="O155" s="136"/>
      <c r="P155" s="136"/>
      <c r="Q155" s="136"/>
      <c r="R155" s="136"/>
      <c r="S155" s="136"/>
      <c r="T155" s="136"/>
      <c r="U155" s="136"/>
      <c r="V155" s="136"/>
      <c r="W155" s="136"/>
      <c r="X155" s="136"/>
      <c r="Y155" s="136"/>
      <c r="Z155" s="136"/>
      <c r="AA155" s="136"/>
      <c r="AB155" s="136"/>
    </row>
    <row r="156" spans="1:28">
      <c r="J156" s="136"/>
      <c r="K156" s="136"/>
      <c r="L156" s="136"/>
      <c r="M156" s="136"/>
      <c r="N156" s="136"/>
      <c r="O156" s="136"/>
      <c r="P156" s="136"/>
      <c r="Q156" s="136"/>
      <c r="R156" s="136"/>
      <c r="S156" s="136"/>
      <c r="T156" s="136"/>
      <c r="U156" s="136"/>
      <c r="V156" s="136"/>
      <c r="W156" s="136"/>
      <c r="X156" s="136"/>
      <c r="Y156" s="136"/>
      <c r="Z156" s="136"/>
      <c r="AA156" s="136"/>
      <c r="AB156" s="136"/>
    </row>
    <row r="157" spans="1:28">
      <c r="J157" s="136"/>
      <c r="K157" s="136"/>
      <c r="L157" s="136"/>
      <c r="M157" s="136"/>
      <c r="N157" s="136"/>
      <c r="O157" s="136"/>
      <c r="P157" s="136"/>
      <c r="Q157" s="136"/>
      <c r="R157" s="136"/>
      <c r="S157" s="136"/>
      <c r="T157" s="136"/>
      <c r="U157" s="136"/>
      <c r="V157" s="136"/>
      <c r="W157" s="136"/>
      <c r="X157" s="136"/>
      <c r="Y157" s="136"/>
      <c r="Z157" s="136"/>
      <c r="AA157" s="136"/>
      <c r="AB157" s="136"/>
    </row>
    <row r="158" spans="1:28">
      <c r="J158" s="136"/>
      <c r="K158" s="136"/>
      <c r="L158" s="136"/>
      <c r="M158" s="136"/>
      <c r="N158" s="136"/>
      <c r="O158" s="136"/>
      <c r="P158" s="136"/>
      <c r="Q158" s="136"/>
      <c r="R158" s="136"/>
      <c r="S158" s="136"/>
      <c r="T158" s="136"/>
      <c r="U158" s="136"/>
      <c r="V158" s="136"/>
      <c r="W158" s="136"/>
      <c r="X158" s="136"/>
      <c r="Y158" s="136"/>
      <c r="Z158" s="136"/>
      <c r="AA158" s="136"/>
      <c r="AB158" s="136"/>
    </row>
    <row r="159" spans="1:28">
      <c r="J159" s="136"/>
      <c r="K159" s="136"/>
      <c r="L159" s="136"/>
      <c r="M159" s="136"/>
      <c r="N159" s="136"/>
      <c r="O159" s="136"/>
      <c r="P159" s="136"/>
      <c r="Q159" s="136"/>
      <c r="R159" s="136"/>
      <c r="S159" s="136"/>
      <c r="T159" s="136"/>
      <c r="U159" s="136"/>
      <c r="V159" s="136"/>
      <c r="W159" s="136"/>
      <c r="X159" s="136"/>
      <c r="Y159" s="136"/>
      <c r="Z159" s="136"/>
      <c r="AA159" s="136"/>
      <c r="AB159" s="136"/>
    </row>
    <row r="160" spans="1:28">
      <c r="J160" s="136"/>
      <c r="K160" s="136"/>
      <c r="L160" s="136"/>
      <c r="M160" s="136"/>
      <c r="N160" s="136"/>
      <c r="O160" s="136"/>
      <c r="P160" s="136"/>
      <c r="Q160" s="136"/>
      <c r="R160" s="136"/>
      <c r="S160" s="136"/>
      <c r="T160" s="136"/>
      <c r="U160" s="136"/>
      <c r="V160" s="136"/>
      <c r="W160" s="136"/>
      <c r="X160" s="136"/>
      <c r="Y160" s="136"/>
      <c r="Z160" s="136"/>
      <c r="AA160" s="136"/>
      <c r="AB160" s="136"/>
    </row>
    <row r="161" spans="10:28">
      <c r="J161" s="136"/>
      <c r="K161" s="136"/>
      <c r="L161" s="136"/>
      <c r="M161" s="136"/>
      <c r="N161" s="136"/>
      <c r="O161" s="136"/>
      <c r="P161" s="136"/>
      <c r="Q161" s="136"/>
      <c r="R161" s="136"/>
      <c r="S161" s="136"/>
      <c r="T161" s="136"/>
      <c r="U161" s="136"/>
      <c r="V161" s="136"/>
      <c r="W161" s="136"/>
      <c r="X161" s="136"/>
      <c r="Y161" s="136"/>
      <c r="Z161" s="136"/>
      <c r="AA161" s="136"/>
      <c r="AB161" s="136"/>
    </row>
    <row r="162" spans="10:28">
      <c r="J162" s="136"/>
      <c r="K162" s="136"/>
      <c r="L162" s="136"/>
      <c r="M162" s="136"/>
      <c r="N162" s="136"/>
      <c r="O162" s="136"/>
      <c r="P162" s="136"/>
      <c r="Q162" s="136"/>
      <c r="R162" s="136"/>
      <c r="S162" s="136"/>
      <c r="T162" s="136"/>
      <c r="U162" s="136"/>
      <c r="V162" s="136"/>
      <c r="W162" s="136"/>
      <c r="X162" s="136"/>
      <c r="Y162" s="136"/>
      <c r="Z162" s="136"/>
      <c r="AA162" s="136"/>
      <c r="AB162" s="136"/>
    </row>
  </sheetData>
  <mergeCells count="14">
    <mergeCell ref="A1:A1048576"/>
    <mergeCell ref="D23:I23"/>
    <mergeCell ref="D31:I31"/>
    <mergeCell ref="D38:I38"/>
    <mergeCell ref="D46:I46"/>
    <mergeCell ref="D55:I55"/>
    <mergeCell ref="D64:I64"/>
    <mergeCell ref="D73:I73"/>
    <mergeCell ref="D82:I82"/>
    <mergeCell ref="D89:I89"/>
    <mergeCell ref="D98:I98"/>
    <mergeCell ref="D104:I104"/>
    <mergeCell ref="D2:M2"/>
    <mergeCell ref="D3:M3"/>
  </mergeCells>
  <pageMargins left="0.75" right="0.75" top="1" bottom="1" header="0.5" footer="0.5"/>
  <pageSetup paperSize="9" orientation="portrait" horizontalDpi="4294967292" verticalDpi="4294967292"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50D6-8BFE-4BEC-9D40-115EA28125C0}">
  <dimension ref="A1:DI369"/>
  <sheetViews>
    <sheetView showGridLines="0" zoomScale="80" zoomScaleNormal="80" workbookViewId="0">
      <selection activeCell="L10" sqref="L10"/>
    </sheetView>
  </sheetViews>
  <sheetFormatPr defaultRowHeight="15.6"/>
  <cols>
    <col min="1" max="1" width="8.625" style="161"/>
    <col min="2" max="2" width="41.125" bestFit="1" customWidth="1"/>
    <col min="3" max="3" width="5.875" customWidth="1"/>
    <col min="4" max="5" width="9.25" bestFit="1" customWidth="1"/>
    <col min="6" max="6" width="8.625" style="161" customWidth="1"/>
    <col min="7" max="113" width="8.625" style="161"/>
  </cols>
  <sheetData>
    <row r="1" spans="1:5" s="161" customFormat="1" ht="15.95" thickBot="1"/>
    <row r="2" spans="1:5" ht="18" customHeight="1">
      <c r="A2" s="320"/>
      <c r="B2" s="369" t="s">
        <v>83</v>
      </c>
      <c r="C2" s="370"/>
      <c r="D2" s="370"/>
      <c r="E2" s="371"/>
    </row>
    <row r="3" spans="1:5" ht="15.6" customHeight="1">
      <c r="A3" s="321"/>
      <c r="B3" s="366" t="s">
        <v>15</v>
      </c>
      <c r="C3" s="367"/>
      <c r="D3" s="367"/>
      <c r="E3" s="368"/>
    </row>
    <row r="4" spans="1:5" ht="15.6" customHeight="1">
      <c r="A4" s="321"/>
      <c r="B4" s="366" t="s">
        <v>84</v>
      </c>
      <c r="C4" s="367"/>
      <c r="D4" s="367"/>
      <c r="E4" s="368"/>
    </row>
    <row r="5" spans="1:5">
      <c r="B5" s="291"/>
      <c r="C5" s="311"/>
      <c r="D5" s="311"/>
      <c r="E5" s="315"/>
    </row>
    <row r="6" spans="1:5">
      <c r="A6" s="322"/>
      <c r="B6" s="292" t="s">
        <v>85</v>
      </c>
      <c r="C6" s="314"/>
      <c r="D6" s="312" t="s">
        <v>86</v>
      </c>
      <c r="E6" s="316" t="s">
        <v>87</v>
      </c>
    </row>
    <row r="7" spans="1:5">
      <c r="A7" s="323"/>
      <c r="B7" s="293" t="s">
        <v>22</v>
      </c>
      <c r="C7" s="282"/>
      <c r="D7" s="282"/>
      <c r="E7" s="317">
        <v>350000</v>
      </c>
    </row>
    <row r="8" spans="1:5">
      <c r="A8" s="323"/>
      <c r="B8" s="293" t="s">
        <v>88</v>
      </c>
      <c r="C8" s="282"/>
      <c r="D8" s="283">
        <v>35000</v>
      </c>
      <c r="E8" s="318"/>
    </row>
    <row r="9" spans="1:5">
      <c r="A9" s="323"/>
      <c r="B9" s="293" t="s">
        <v>89</v>
      </c>
      <c r="C9" s="282"/>
      <c r="D9" s="282"/>
      <c r="E9" s="317">
        <v>2930</v>
      </c>
    </row>
    <row r="10" spans="1:5">
      <c r="A10" s="323"/>
      <c r="B10" s="293" t="s">
        <v>54</v>
      </c>
      <c r="C10" s="282"/>
      <c r="D10" s="283">
        <v>179500</v>
      </c>
      <c r="E10" s="318"/>
    </row>
    <row r="11" spans="1:5">
      <c r="A11" s="323"/>
      <c r="B11" s="293" t="s">
        <v>90</v>
      </c>
      <c r="C11" s="282"/>
      <c r="D11" s="282"/>
      <c r="E11" s="317">
        <v>18000</v>
      </c>
    </row>
    <row r="12" spans="1:5">
      <c r="A12" s="323"/>
      <c r="B12" s="293" t="s">
        <v>91</v>
      </c>
      <c r="C12" s="282"/>
      <c r="D12" s="283">
        <v>3500</v>
      </c>
      <c r="E12" s="318"/>
    </row>
    <row r="13" spans="1:5">
      <c r="A13" s="323"/>
      <c r="B13" s="293" t="s">
        <v>92</v>
      </c>
      <c r="C13" s="282"/>
      <c r="D13" s="283">
        <v>13000</v>
      </c>
      <c r="E13" s="318"/>
    </row>
    <row r="14" spans="1:5">
      <c r="A14" s="323"/>
      <c r="B14" s="293" t="s">
        <v>93</v>
      </c>
      <c r="C14" s="282"/>
      <c r="D14" s="283">
        <v>1300</v>
      </c>
      <c r="E14" s="318"/>
    </row>
    <row r="15" spans="1:5">
      <c r="A15" s="323"/>
      <c r="B15" s="293" t="s">
        <v>94</v>
      </c>
      <c r="C15" s="282"/>
      <c r="D15" s="283">
        <v>5860</v>
      </c>
      <c r="E15" s="318"/>
    </row>
    <row r="16" spans="1:5">
      <c r="A16" s="323"/>
      <c r="B16" s="293" t="s">
        <v>95</v>
      </c>
      <c r="C16" s="282"/>
      <c r="D16" s="283">
        <v>15000</v>
      </c>
      <c r="E16" s="318"/>
    </row>
    <row r="17" spans="1:5">
      <c r="A17" s="323"/>
      <c r="B17" s="293" t="s">
        <v>66</v>
      </c>
      <c r="C17" s="282"/>
      <c r="D17" s="283">
        <v>10910</v>
      </c>
      <c r="E17" s="318"/>
    </row>
    <row r="18" spans="1:5">
      <c r="A18" s="323"/>
      <c r="B18" s="293" t="s">
        <v>96</v>
      </c>
      <c r="C18" s="282"/>
      <c r="D18" s="283">
        <v>4500</v>
      </c>
      <c r="E18" s="318"/>
    </row>
    <row r="19" spans="1:5">
      <c r="A19" s="323"/>
      <c r="B19" s="293" t="s">
        <v>97</v>
      </c>
      <c r="C19" s="282"/>
      <c r="D19" s="283">
        <v>17590</v>
      </c>
      <c r="E19" s="318"/>
    </row>
    <row r="20" spans="1:5">
      <c r="A20" s="323"/>
      <c r="B20" s="293" t="s">
        <v>81</v>
      </c>
      <c r="C20" s="282"/>
      <c r="D20" s="283">
        <v>18660</v>
      </c>
      <c r="E20" s="318"/>
    </row>
    <row r="21" spans="1:5">
      <c r="A21" s="323"/>
      <c r="B21" s="293" t="s">
        <v>98</v>
      </c>
      <c r="C21" s="282"/>
      <c r="D21" s="283">
        <v>60455</v>
      </c>
      <c r="E21" s="318"/>
    </row>
    <row r="22" spans="1:5">
      <c r="A22" s="323"/>
      <c r="B22" s="293" t="s">
        <v>63</v>
      </c>
      <c r="C22" s="282"/>
      <c r="D22" s="283">
        <v>5100</v>
      </c>
      <c r="E22" s="318"/>
    </row>
    <row r="23" spans="1:5">
      <c r="A23" s="323"/>
      <c r="B23" s="293" t="s">
        <v>99</v>
      </c>
      <c r="C23" s="282"/>
      <c r="D23" s="283">
        <v>30000</v>
      </c>
      <c r="E23" s="318"/>
    </row>
    <row r="24" spans="1:5">
      <c r="A24" s="323"/>
      <c r="B24" s="293" t="s">
        <v>36</v>
      </c>
      <c r="C24" s="282" t="s">
        <v>44</v>
      </c>
      <c r="D24" s="283">
        <v>1580</v>
      </c>
      <c r="E24" s="318"/>
    </row>
    <row r="25" spans="1:5">
      <c r="A25" s="323"/>
      <c r="B25" s="293" t="s">
        <v>100</v>
      </c>
      <c r="C25" s="282" t="s">
        <v>44</v>
      </c>
      <c r="D25" s="283">
        <v>48470</v>
      </c>
      <c r="E25" s="318"/>
    </row>
    <row r="26" spans="1:5">
      <c r="A26" s="323"/>
      <c r="B26" s="293" t="s">
        <v>101</v>
      </c>
      <c r="C26" s="282"/>
      <c r="D26" s="283">
        <v>400</v>
      </c>
      <c r="E26" s="318"/>
    </row>
    <row r="27" spans="1:5">
      <c r="A27" s="323"/>
      <c r="B27" s="293" t="s">
        <v>19</v>
      </c>
      <c r="C27" s="282"/>
      <c r="D27" s="283">
        <v>5588.04</v>
      </c>
      <c r="E27" s="318"/>
    </row>
    <row r="28" spans="1:5">
      <c r="A28" s="323"/>
      <c r="B28" s="293" t="s">
        <v>102</v>
      </c>
      <c r="C28" s="282"/>
      <c r="D28" s="283">
        <v>120000</v>
      </c>
      <c r="E28" s="318"/>
    </row>
    <row r="29" spans="1:5">
      <c r="A29" s="323"/>
      <c r="B29" s="293" t="s">
        <v>103</v>
      </c>
      <c r="C29" s="282"/>
      <c r="D29" s="283">
        <v>5800</v>
      </c>
      <c r="E29" s="318"/>
    </row>
    <row r="30" spans="1:5">
      <c r="A30" s="323"/>
      <c r="B30" s="293" t="s">
        <v>104</v>
      </c>
      <c r="C30" s="282"/>
      <c r="D30" s="282"/>
      <c r="E30" s="317">
        <v>1250</v>
      </c>
    </row>
    <row r="31" spans="1:5">
      <c r="A31" s="323"/>
      <c r="B31" s="293" t="s">
        <v>105</v>
      </c>
      <c r="C31" s="282"/>
      <c r="D31" s="283">
        <v>30000</v>
      </c>
      <c r="E31" s="318"/>
    </row>
    <row r="32" spans="1:5">
      <c r="A32" s="323"/>
      <c r="B32" s="293" t="s">
        <v>106</v>
      </c>
      <c r="C32" s="282"/>
      <c r="D32" s="282"/>
      <c r="E32" s="317">
        <v>5700</v>
      </c>
    </row>
    <row r="33" spans="1:5">
      <c r="A33" s="323"/>
      <c r="B33" s="293" t="s">
        <v>107</v>
      </c>
      <c r="C33" s="282"/>
      <c r="D33" s="282"/>
      <c r="E33" s="317">
        <v>2783</v>
      </c>
    </row>
    <row r="34" spans="1:5">
      <c r="A34" s="323"/>
      <c r="B34" s="293" t="s">
        <v>62</v>
      </c>
      <c r="C34" s="282"/>
      <c r="D34" s="313"/>
      <c r="E34" s="317">
        <v>2470</v>
      </c>
    </row>
    <row r="35" spans="1:5">
      <c r="A35" s="323"/>
      <c r="B35" s="293" t="s">
        <v>108</v>
      </c>
      <c r="C35" s="282"/>
      <c r="D35" s="282"/>
      <c r="E35" s="317">
        <v>5640</v>
      </c>
    </row>
    <row r="36" spans="1:5">
      <c r="A36" s="323"/>
      <c r="B36" s="293" t="s">
        <v>109</v>
      </c>
      <c r="C36" s="282"/>
      <c r="D36" s="282"/>
      <c r="E36" s="317">
        <v>50000</v>
      </c>
    </row>
    <row r="37" spans="1:5">
      <c r="A37" s="323"/>
      <c r="B37" s="293" t="s">
        <v>110</v>
      </c>
      <c r="C37" s="282"/>
      <c r="D37" s="282"/>
      <c r="E37" s="317">
        <v>60000</v>
      </c>
    </row>
    <row r="38" spans="1:5">
      <c r="A38" s="323"/>
      <c r="B38" s="293" t="s">
        <v>111</v>
      </c>
      <c r="C38" s="282"/>
      <c r="D38" s="282"/>
      <c r="E38" s="317">
        <v>113440.04</v>
      </c>
    </row>
    <row r="39" spans="1:5" ht="15.95" thickBot="1">
      <c r="A39" s="324"/>
      <c r="B39" s="296"/>
      <c r="C39" s="288"/>
      <c r="D39" s="284">
        <f>SUM(D7:D38)</f>
        <v>612213.04</v>
      </c>
      <c r="E39" s="319">
        <f>SUM(E7:E38)</f>
        <v>612213.04</v>
      </c>
    </row>
    <row r="40" spans="1:5" ht="16.5" thickTop="1" thickBot="1">
      <c r="B40" s="297"/>
      <c r="C40" s="278"/>
      <c r="D40" s="278"/>
      <c r="E40" s="299"/>
    </row>
    <row r="41" spans="1:5" s="161" customFormat="1"/>
    <row r="42" spans="1:5" s="161" customFormat="1"/>
    <row r="43" spans="1:5" s="161" customFormat="1"/>
    <row r="44" spans="1:5" s="161" customFormat="1"/>
    <row r="45" spans="1:5" s="161" customFormat="1"/>
    <row r="46" spans="1:5" s="161" customFormat="1"/>
    <row r="47" spans="1:5" s="161" customFormat="1"/>
    <row r="48" spans="1:5" s="161" customFormat="1"/>
    <row r="49" s="161" customFormat="1"/>
    <row r="50" s="161" customFormat="1"/>
    <row r="51" s="161" customFormat="1"/>
    <row r="52" s="161" customFormat="1"/>
    <row r="53" s="161" customFormat="1"/>
    <row r="54" s="161" customFormat="1"/>
    <row r="55" s="161" customFormat="1"/>
    <row r="56" s="161" customFormat="1"/>
    <row r="57" s="161" customFormat="1"/>
    <row r="58" s="161" customFormat="1"/>
    <row r="59" s="161" customFormat="1"/>
    <row r="60" s="161" customFormat="1"/>
    <row r="61" s="161" customFormat="1"/>
    <row r="62" s="161" customFormat="1"/>
    <row r="63" s="161" customFormat="1"/>
    <row r="64" s="161" customFormat="1"/>
    <row r="65" s="161" customFormat="1"/>
    <row r="66" s="161" customFormat="1"/>
    <row r="67" s="161" customFormat="1"/>
    <row r="68" s="161" customFormat="1"/>
    <row r="69" s="161" customFormat="1"/>
    <row r="70" s="161" customFormat="1"/>
    <row r="71" s="161" customFormat="1"/>
    <row r="72" s="161" customFormat="1"/>
    <row r="73" s="161" customFormat="1"/>
    <row r="74" s="161" customFormat="1"/>
    <row r="75" s="161" customFormat="1"/>
    <row r="76" s="161" customFormat="1"/>
    <row r="77" s="161" customFormat="1"/>
    <row r="78" s="161" customFormat="1"/>
    <row r="79" s="161" customFormat="1"/>
    <row r="80" s="161" customFormat="1"/>
    <row r="81" s="161" customFormat="1"/>
    <row r="82" s="161" customFormat="1"/>
    <row r="83" s="161" customFormat="1"/>
    <row r="84" s="161" customFormat="1"/>
    <row r="85" s="161" customFormat="1"/>
    <row r="86" s="161" customFormat="1"/>
    <row r="87" s="161" customFormat="1"/>
    <row r="88" s="161" customFormat="1"/>
    <row r="89" s="161" customFormat="1"/>
    <row r="90" s="161" customFormat="1"/>
    <row r="91" s="161" customFormat="1"/>
    <row r="92" s="161" customFormat="1"/>
    <row r="93" s="161" customFormat="1"/>
    <row r="94" s="161" customFormat="1"/>
    <row r="95" s="161" customFormat="1"/>
    <row r="96" s="161" customFormat="1"/>
    <row r="97" s="161" customFormat="1"/>
    <row r="98" s="161" customFormat="1"/>
    <row r="99" s="161" customFormat="1"/>
    <row r="100" s="161" customFormat="1"/>
    <row r="101" s="161" customFormat="1"/>
    <row r="102" s="161" customFormat="1"/>
    <row r="103" s="161" customFormat="1"/>
    <row r="104" s="161" customFormat="1"/>
    <row r="105" s="161" customFormat="1"/>
    <row r="106" s="161" customFormat="1"/>
    <row r="107" s="161" customFormat="1"/>
    <row r="108" s="161" customFormat="1"/>
    <row r="109" s="161" customFormat="1"/>
    <row r="110" s="161" customFormat="1"/>
    <row r="111" s="161" customFormat="1"/>
    <row r="112" s="161" customFormat="1"/>
    <row r="113" s="161" customFormat="1"/>
    <row r="114" s="161" customFormat="1"/>
    <row r="115" s="161" customFormat="1"/>
    <row r="116" s="161" customFormat="1"/>
    <row r="117" s="161" customFormat="1"/>
    <row r="118" s="161" customFormat="1"/>
    <row r="119" s="161" customFormat="1"/>
    <row r="120" s="161" customFormat="1"/>
    <row r="121" s="161" customFormat="1"/>
    <row r="122" s="161" customFormat="1"/>
    <row r="123" s="161" customFormat="1"/>
    <row r="124" s="161" customFormat="1"/>
    <row r="125" s="161" customFormat="1"/>
    <row r="126" s="161" customFormat="1"/>
    <row r="127" s="161" customFormat="1"/>
    <row r="128" s="161" customFormat="1"/>
    <row r="129" s="161" customFormat="1"/>
    <row r="130" s="161" customFormat="1"/>
    <row r="131" s="161" customFormat="1"/>
    <row r="132" s="161" customFormat="1"/>
    <row r="133" s="161" customFormat="1"/>
    <row r="134" s="161" customFormat="1"/>
    <row r="135" s="161" customFormat="1"/>
    <row r="136" s="161" customFormat="1"/>
    <row r="137" s="161" customFormat="1"/>
    <row r="138" s="161" customFormat="1"/>
    <row r="139" s="161" customFormat="1"/>
    <row r="140" s="161" customFormat="1"/>
    <row r="141" s="161" customFormat="1"/>
    <row r="142" s="161" customFormat="1"/>
    <row r="143" s="161" customFormat="1"/>
    <row r="144" s="161" customFormat="1"/>
    <row r="145" s="161" customFormat="1"/>
    <row r="146" s="161" customFormat="1"/>
    <row r="147" s="161" customFormat="1"/>
    <row r="148" s="161" customFormat="1"/>
    <row r="149" s="161" customFormat="1"/>
    <row r="150" s="161" customFormat="1"/>
    <row r="151" s="161" customFormat="1"/>
    <row r="152" s="161" customFormat="1"/>
    <row r="153" s="161" customFormat="1"/>
    <row r="154" s="161" customFormat="1"/>
    <row r="155" s="161" customFormat="1"/>
    <row r="156" s="161" customFormat="1"/>
    <row r="157" s="161" customFormat="1"/>
    <row r="158" s="161" customFormat="1"/>
    <row r="159" s="161" customFormat="1"/>
    <row r="160" s="161" customFormat="1"/>
    <row r="161" s="161" customFormat="1"/>
    <row r="162" s="161" customFormat="1"/>
    <row r="163" s="161" customFormat="1"/>
    <row r="164" s="161" customFormat="1"/>
    <row r="165" s="161" customFormat="1"/>
    <row r="166" s="161" customFormat="1"/>
    <row r="167" s="161" customFormat="1"/>
    <row r="168" s="161" customFormat="1"/>
    <row r="169" s="161" customFormat="1"/>
    <row r="170" s="161" customFormat="1"/>
    <row r="171" s="161" customFormat="1"/>
    <row r="172" s="161" customFormat="1"/>
    <row r="173" s="161" customFormat="1"/>
    <row r="174" s="161" customFormat="1"/>
    <row r="175" s="161" customFormat="1"/>
    <row r="176" s="161" customFormat="1"/>
    <row r="177" s="161" customFormat="1"/>
    <row r="178" s="161" customFormat="1"/>
    <row r="179" s="161" customFormat="1"/>
    <row r="180" s="161" customFormat="1"/>
    <row r="181" s="161" customFormat="1"/>
    <row r="182" s="161" customFormat="1"/>
    <row r="183" s="161" customFormat="1"/>
    <row r="184" s="161" customFormat="1"/>
    <row r="185" s="161" customFormat="1"/>
    <row r="186" s="161" customFormat="1"/>
    <row r="187" s="161" customFormat="1"/>
    <row r="188" s="161" customFormat="1"/>
    <row r="189" s="161" customFormat="1"/>
    <row r="190" s="161" customFormat="1"/>
    <row r="191" s="161" customFormat="1"/>
    <row r="192" s="161" customFormat="1"/>
    <row r="193" s="161" customFormat="1"/>
    <row r="194" s="161" customFormat="1"/>
    <row r="195" s="161" customFormat="1"/>
    <row r="196" s="161" customFormat="1"/>
    <row r="197" s="161" customFormat="1"/>
    <row r="198" s="161" customFormat="1"/>
    <row r="199" s="161" customFormat="1"/>
    <row r="200" s="161" customFormat="1"/>
    <row r="201" s="161" customFormat="1"/>
    <row r="202" s="161" customFormat="1"/>
    <row r="203" s="161" customFormat="1"/>
    <row r="204" s="161" customFormat="1"/>
    <row r="205" s="161" customFormat="1"/>
    <row r="206" s="161" customFormat="1"/>
    <row r="207" s="161" customFormat="1"/>
    <row r="208" s="161" customFormat="1"/>
    <row r="209" s="161" customFormat="1"/>
    <row r="210" s="161" customFormat="1"/>
    <row r="211" s="161" customFormat="1"/>
    <row r="212" s="161" customFormat="1"/>
    <row r="213" s="161" customFormat="1"/>
    <row r="214" s="161" customFormat="1"/>
    <row r="215" s="161" customFormat="1"/>
    <row r="216" s="161" customFormat="1"/>
    <row r="217" s="161" customFormat="1"/>
    <row r="218" s="161" customFormat="1"/>
    <row r="219" s="161" customFormat="1"/>
    <row r="220" s="161" customFormat="1"/>
    <row r="221" s="161" customFormat="1"/>
    <row r="222" s="161" customFormat="1"/>
    <row r="223" s="161" customFormat="1"/>
    <row r="224" s="161" customFormat="1"/>
    <row r="225" s="161" customFormat="1"/>
    <row r="226" s="161" customFormat="1"/>
    <row r="227" s="161" customFormat="1"/>
    <row r="228" s="161" customFormat="1"/>
    <row r="229" s="161" customFormat="1"/>
    <row r="230" s="161" customFormat="1"/>
    <row r="231" s="161" customFormat="1"/>
    <row r="232" s="161" customFormat="1"/>
    <row r="233" s="161" customFormat="1"/>
    <row r="234" s="161" customFormat="1"/>
    <row r="235" s="161" customFormat="1"/>
    <row r="236" s="161" customFormat="1"/>
    <row r="237" s="161" customFormat="1"/>
    <row r="238" s="161" customFormat="1"/>
    <row r="239" s="161" customFormat="1"/>
    <row r="240" s="161" customFormat="1"/>
    <row r="241" s="161" customFormat="1"/>
    <row r="242" s="161" customFormat="1"/>
    <row r="243" s="161" customFormat="1"/>
    <row r="244" s="161" customFormat="1"/>
    <row r="245" s="161" customFormat="1"/>
    <row r="246" s="161" customFormat="1"/>
    <row r="247" s="161" customFormat="1"/>
    <row r="248" s="161" customFormat="1"/>
    <row r="249" s="161" customFormat="1"/>
    <row r="250" s="161" customFormat="1"/>
    <row r="251" s="161" customFormat="1"/>
    <row r="252" s="161" customFormat="1"/>
    <row r="253" s="161" customFormat="1"/>
    <row r="254" s="161" customFormat="1"/>
    <row r="255" s="161" customFormat="1"/>
    <row r="256" s="161" customFormat="1"/>
    <row r="257" s="161" customFormat="1"/>
    <row r="258" s="161" customFormat="1"/>
    <row r="259" s="161" customFormat="1"/>
    <row r="260" s="161" customFormat="1"/>
    <row r="261" s="161" customFormat="1"/>
    <row r="262" s="161" customFormat="1"/>
    <row r="263" s="161" customFormat="1"/>
    <row r="264" s="161" customFormat="1"/>
    <row r="265" s="161" customFormat="1"/>
    <row r="266" s="161" customFormat="1"/>
    <row r="267" s="161" customFormat="1"/>
    <row r="268" s="161" customFormat="1"/>
    <row r="269" s="161" customFormat="1"/>
    <row r="270" s="161" customFormat="1"/>
    <row r="271" s="161" customFormat="1"/>
    <row r="272" s="161" customFormat="1"/>
    <row r="273" s="161" customFormat="1"/>
    <row r="274" s="161" customFormat="1"/>
    <row r="275" s="161" customFormat="1"/>
    <row r="276" s="161" customFormat="1"/>
    <row r="277" s="161" customFormat="1"/>
    <row r="278" s="161" customFormat="1"/>
    <row r="279" s="161" customFormat="1"/>
    <row r="280" s="161" customFormat="1"/>
    <row r="281" s="161" customFormat="1"/>
    <row r="282" s="161" customFormat="1"/>
    <row r="283" s="161" customFormat="1"/>
    <row r="284" s="161" customFormat="1"/>
    <row r="285" s="161" customFormat="1"/>
    <row r="286" s="161" customFormat="1"/>
    <row r="287" s="161" customFormat="1"/>
    <row r="288" s="161" customFormat="1"/>
    <row r="289" s="161" customFormat="1"/>
    <row r="290" s="161" customFormat="1"/>
    <row r="291" s="161" customFormat="1"/>
    <row r="292" s="161" customFormat="1"/>
    <row r="293" s="161" customFormat="1"/>
    <row r="294" s="161" customFormat="1"/>
    <row r="295" s="161" customFormat="1"/>
    <row r="296" s="161" customFormat="1"/>
    <row r="297" s="161" customFormat="1"/>
    <row r="298" s="161" customFormat="1"/>
    <row r="299" s="161" customFormat="1"/>
    <row r="300" s="161" customFormat="1"/>
    <row r="301" s="161" customFormat="1"/>
    <row r="302" s="161" customFormat="1"/>
    <row r="303" s="161" customFormat="1"/>
    <row r="304" s="161" customFormat="1"/>
    <row r="305" s="161" customFormat="1"/>
    <row r="306" s="161" customFormat="1"/>
    <row r="307" s="161" customFormat="1"/>
    <row r="308" s="161" customFormat="1"/>
    <row r="309" s="161" customFormat="1"/>
    <row r="310" s="161" customFormat="1"/>
    <row r="311" s="161" customFormat="1"/>
    <row r="312" s="161" customFormat="1"/>
    <row r="313" s="161" customFormat="1"/>
    <row r="314" s="161" customFormat="1"/>
    <row r="315" s="161" customFormat="1"/>
    <row r="316" s="161" customFormat="1"/>
    <row r="317" s="161" customFormat="1"/>
    <row r="318" s="161" customFormat="1"/>
    <row r="319" s="161" customFormat="1"/>
    <row r="320" s="161" customFormat="1"/>
    <row r="321" s="161" customFormat="1"/>
    <row r="322" s="161" customFormat="1"/>
    <row r="323" s="161" customFormat="1"/>
    <row r="324" s="161" customFormat="1"/>
    <row r="325" s="161" customFormat="1"/>
    <row r="326" s="161" customFormat="1"/>
    <row r="327" s="161" customFormat="1"/>
    <row r="328" s="161" customFormat="1"/>
    <row r="329" s="161" customFormat="1"/>
    <row r="330" s="161" customFormat="1"/>
    <row r="331" s="161" customFormat="1"/>
    <row r="332" s="161" customFormat="1"/>
    <row r="333" s="161" customFormat="1"/>
    <row r="334" s="161" customFormat="1"/>
    <row r="335" s="161" customFormat="1"/>
    <row r="336" s="161" customFormat="1"/>
    <row r="337" s="161" customFormat="1"/>
    <row r="338" s="161" customFormat="1"/>
    <row r="339" s="161" customFormat="1"/>
    <row r="340" s="161" customFormat="1"/>
    <row r="341" s="161" customFormat="1"/>
    <row r="342" s="161" customFormat="1"/>
    <row r="343" s="161" customFormat="1"/>
    <row r="344" s="161" customFormat="1"/>
    <row r="345" s="161" customFormat="1"/>
    <row r="346" s="161" customFormat="1"/>
    <row r="347" s="161" customFormat="1"/>
    <row r="348" s="161" customFormat="1"/>
    <row r="349" s="161" customFormat="1"/>
    <row r="350" s="161" customFormat="1"/>
    <row r="351" s="161" customFormat="1"/>
    <row r="352" s="161" customFormat="1"/>
    <row r="353" s="161" customFormat="1"/>
    <row r="354" s="161" customFormat="1"/>
    <row r="355" s="161" customFormat="1"/>
    <row r="356" s="161" customFormat="1"/>
    <row r="357" s="161" customFormat="1"/>
    <row r="358" s="161" customFormat="1"/>
    <row r="359" s="161" customFormat="1"/>
    <row r="360" s="161" customFormat="1"/>
    <row r="361" s="161" customFormat="1"/>
    <row r="362" s="161" customFormat="1"/>
    <row r="363" s="161" customFormat="1"/>
    <row r="364" s="161" customFormat="1"/>
    <row r="365" s="161" customFormat="1"/>
    <row r="366" s="161" customFormat="1"/>
    <row r="367" s="161" customFormat="1"/>
    <row r="368" s="161" customFormat="1"/>
    <row r="369" s="161" customFormat="1"/>
  </sheetData>
  <mergeCells count="3">
    <mergeCell ref="B4:E4"/>
    <mergeCell ref="B3:E3"/>
    <mergeCell ref="B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8C529-D066-4246-ABB4-22F20111D148}">
  <dimension ref="A1:HX472"/>
  <sheetViews>
    <sheetView showGridLines="0" topLeftCell="E1" zoomScale="70" zoomScaleNormal="70" workbookViewId="0">
      <selection activeCell="AA29" sqref="AA29"/>
    </sheetView>
  </sheetViews>
  <sheetFormatPr defaultColWidth="8.625" defaultRowHeight="14.45"/>
  <cols>
    <col min="1" max="1" width="17.375" style="204" customWidth="1"/>
    <col min="2" max="2" width="8.625" style="204"/>
    <col min="3" max="3" width="10.625" style="205" customWidth="1"/>
    <col min="4" max="4" width="21.875" style="205" customWidth="1"/>
    <col min="5" max="5" width="11.125" style="205" customWidth="1"/>
    <col min="6" max="6" width="10.625" style="205" customWidth="1"/>
    <col min="7" max="7" width="25.625" style="205" customWidth="1"/>
    <col min="8" max="8" width="11.5" style="205" customWidth="1"/>
    <col min="9" max="9" width="5.125" style="204" customWidth="1"/>
    <col min="10" max="10" width="10.625" style="204" customWidth="1"/>
    <col min="11" max="11" width="23.25" style="204" customWidth="1"/>
    <col min="12" max="13" width="10.625" style="204" customWidth="1"/>
    <col min="14" max="14" width="20.625" style="204" customWidth="1"/>
    <col min="15" max="15" width="10.625" style="204" customWidth="1"/>
    <col min="16" max="16" width="5.625" style="204" customWidth="1"/>
    <col min="17" max="17" width="10.625" style="204" customWidth="1"/>
    <col min="18" max="18" width="20.625" style="204" customWidth="1"/>
    <col min="19" max="20" width="10.625" style="204" customWidth="1"/>
    <col min="21" max="21" width="20.625" style="204" customWidth="1"/>
    <col min="22" max="22" width="10.625" style="204" customWidth="1"/>
    <col min="23" max="232" width="8.625" style="204"/>
    <col min="233" max="16384" width="8.625" style="205"/>
  </cols>
  <sheetData>
    <row r="1" spans="3:22" s="204" customFormat="1"/>
    <row r="2" spans="3:22" s="204" customFormat="1"/>
    <row r="3" spans="3:22">
      <c r="J3" s="205"/>
      <c r="K3" s="205"/>
      <c r="L3" s="205"/>
      <c r="M3" s="205"/>
      <c r="N3" s="205"/>
      <c r="O3" s="205"/>
      <c r="Q3" s="205"/>
      <c r="R3" s="205"/>
      <c r="S3" s="205"/>
      <c r="T3" s="205"/>
      <c r="U3" s="205"/>
      <c r="V3" s="205"/>
    </row>
    <row r="4" spans="3:22">
      <c r="C4" s="348" t="s">
        <v>32</v>
      </c>
      <c r="D4" s="348"/>
      <c r="E4" s="348"/>
      <c r="F4" s="348"/>
      <c r="G4" s="348"/>
      <c r="H4" s="348"/>
      <c r="J4" s="205"/>
      <c r="K4" s="205"/>
      <c r="L4" s="205"/>
      <c r="M4" s="205"/>
      <c r="N4" s="205"/>
      <c r="O4" s="205"/>
      <c r="Q4" s="205"/>
      <c r="R4" s="205"/>
      <c r="S4" s="205"/>
      <c r="T4" s="205"/>
      <c r="U4" s="205"/>
      <c r="V4" s="205"/>
    </row>
    <row r="5" spans="3:22" ht="15" thickBot="1">
      <c r="C5" s="206"/>
      <c r="D5" s="206"/>
      <c r="E5" s="206"/>
      <c r="F5" s="206"/>
      <c r="G5" s="206"/>
      <c r="H5" s="207">
        <v>200</v>
      </c>
      <c r="J5" s="205"/>
      <c r="K5" s="205"/>
      <c r="L5" s="205"/>
      <c r="M5" s="205"/>
      <c r="N5" s="205"/>
      <c r="O5" s="207">
        <v>610</v>
      </c>
      <c r="Q5" s="205"/>
      <c r="R5" s="205"/>
      <c r="S5" s="205"/>
      <c r="T5" s="205"/>
      <c r="U5" s="205"/>
      <c r="V5" s="207">
        <v>205</v>
      </c>
    </row>
    <row r="6" spans="3:22" ht="15" thickBot="1">
      <c r="C6" s="345" t="s">
        <v>22</v>
      </c>
      <c r="D6" s="346"/>
      <c r="E6" s="346"/>
      <c r="F6" s="346"/>
      <c r="G6" s="346"/>
      <c r="H6" s="347"/>
      <c r="J6" s="345" t="s">
        <v>33</v>
      </c>
      <c r="K6" s="346"/>
      <c r="L6" s="346"/>
      <c r="M6" s="346"/>
      <c r="N6" s="346"/>
      <c r="O6" s="347"/>
      <c r="Q6" s="345" t="s">
        <v>88</v>
      </c>
      <c r="R6" s="346"/>
      <c r="S6" s="346"/>
      <c r="T6" s="346"/>
      <c r="U6" s="346"/>
      <c r="V6" s="347"/>
    </row>
    <row r="7" spans="3:22" ht="15" thickBot="1">
      <c r="C7" s="208" t="s">
        <v>18</v>
      </c>
      <c r="D7" s="209" t="s">
        <v>34</v>
      </c>
      <c r="E7" s="210" t="s">
        <v>24</v>
      </c>
      <c r="F7" s="208" t="s">
        <v>18</v>
      </c>
      <c r="G7" s="209" t="s">
        <v>34</v>
      </c>
      <c r="H7" s="209" t="s">
        <v>24</v>
      </c>
      <c r="J7" s="208" t="s">
        <v>18</v>
      </c>
      <c r="K7" s="209" t="s">
        <v>34</v>
      </c>
      <c r="L7" s="210" t="s">
        <v>24</v>
      </c>
      <c r="M7" s="208" t="s">
        <v>18</v>
      </c>
      <c r="N7" s="209" t="s">
        <v>34</v>
      </c>
      <c r="O7" s="209" t="s">
        <v>24</v>
      </c>
      <c r="Q7" s="208" t="s">
        <v>18</v>
      </c>
      <c r="R7" s="209" t="s">
        <v>34</v>
      </c>
      <c r="S7" s="210" t="s">
        <v>24</v>
      </c>
      <c r="T7" s="208" t="s">
        <v>18</v>
      </c>
      <c r="U7" s="209" t="s">
        <v>34</v>
      </c>
      <c r="V7" s="209" t="s">
        <v>24</v>
      </c>
    </row>
    <row r="8" spans="3:22" ht="14.45" customHeight="1">
      <c r="C8" s="206"/>
      <c r="D8" s="206"/>
      <c r="E8" s="206"/>
      <c r="F8" s="211">
        <v>44287</v>
      </c>
      <c r="G8" s="212" t="s">
        <v>35</v>
      </c>
      <c r="H8" s="213">
        <v>350000</v>
      </c>
      <c r="J8" s="225">
        <v>44287</v>
      </c>
      <c r="K8" s="212" t="s">
        <v>35</v>
      </c>
      <c r="L8" s="212">
        <v>5588.04</v>
      </c>
      <c r="M8" s="211">
        <v>44316</v>
      </c>
      <c r="N8" s="212" t="s">
        <v>51</v>
      </c>
      <c r="O8" s="213">
        <f>'3 - Cash Receipts Journal'!J18</f>
        <v>1121.21</v>
      </c>
      <c r="Q8" s="225">
        <v>44287</v>
      </c>
      <c r="R8" s="212" t="s">
        <v>35</v>
      </c>
      <c r="S8" s="213">
        <v>35000</v>
      </c>
      <c r="T8" s="211"/>
      <c r="U8" s="212"/>
      <c r="V8" s="213"/>
    </row>
    <row r="9" spans="3:22">
      <c r="C9" s="206"/>
      <c r="D9" s="206"/>
      <c r="E9" s="206"/>
      <c r="F9" s="211">
        <v>44316</v>
      </c>
      <c r="G9" s="212" t="s">
        <v>36</v>
      </c>
      <c r="H9" s="213">
        <f>'[1]1 - Journals'!I21</f>
        <v>20918.169999999998</v>
      </c>
      <c r="J9" s="225">
        <v>44316</v>
      </c>
      <c r="K9" s="212" t="s">
        <v>112</v>
      </c>
      <c r="L9" s="212">
        <f>'1 - Sales Journal '!K16</f>
        <v>5289.62</v>
      </c>
      <c r="M9" s="214">
        <v>44316</v>
      </c>
      <c r="N9" s="215" t="s">
        <v>75</v>
      </c>
      <c r="O9" s="216">
        <f>L10-O8</f>
        <v>9756.4500000000007</v>
      </c>
      <c r="Q9" s="225"/>
      <c r="R9" s="212"/>
      <c r="S9" s="212"/>
      <c r="T9" s="211"/>
      <c r="U9" s="212"/>
      <c r="V9" s="213"/>
    </row>
    <row r="10" spans="3:22" ht="15" thickBot="1">
      <c r="C10" s="206"/>
      <c r="D10" s="206"/>
      <c r="E10" s="206"/>
      <c r="F10" s="211">
        <v>44316</v>
      </c>
      <c r="G10" s="212" t="s">
        <v>33</v>
      </c>
      <c r="H10" s="227">
        <f>'1 - Sales Journal '!I16</f>
        <v>4808.75</v>
      </c>
      <c r="J10" s="206"/>
      <c r="K10" s="206"/>
      <c r="L10" s="272">
        <f>SUM(L8:L9)</f>
        <v>10877.66</v>
      </c>
      <c r="M10" s="217"/>
      <c r="N10" s="206"/>
      <c r="O10" s="270">
        <f>SUM(O8:O9)</f>
        <v>10877.66</v>
      </c>
      <c r="Q10" s="206"/>
      <c r="R10" s="206"/>
      <c r="S10" s="206"/>
      <c r="T10" s="217"/>
      <c r="U10" s="206"/>
      <c r="V10" s="216"/>
    </row>
    <row r="11" spans="3:22" ht="15.6" thickTop="1" thickBot="1">
      <c r="C11" s="206"/>
      <c r="D11" s="206"/>
      <c r="E11" s="206"/>
      <c r="F11" s="217" t="s">
        <v>38</v>
      </c>
      <c r="G11" s="206"/>
      <c r="H11" s="270">
        <f>SUM(H8:H10)</f>
        <v>375726.92</v>
      </c>
      <c r="J11" s="222">
        <v>44317</v>
      </c>
      <c r="K11" s="215" t="s">
        <v>35</v>
      </c>
      <c r="L11" s="216">
        <f>O9</f>
        <v>9756.4500000000007</v>
      </c>
      <c r="M11" s="217" t="s">
        <v>38</v>
      </c>
      <c r="N11" s="206"/>
      <c r="O11" s="206"/>
      <c r="Q11" s="206"/>
      <c r="R11" s="206"/>
      <c r="S11" s="206"/>
      <c r="T11" s="217" t="s">
        <v>38</v>
      </c>
      <c r="U11" s="206"/>
      <c r="V11" s="206"/>
    </row>
    <row r="12" spans="3:22" ht="15" thickTop="1">
      <c r="C12" s="218"/>
      <c r="F12" s="219"/>
      <c r="J12" s="206"/>
      <c r="K12" s="206"/>
      <c r="L12" s="206"/>
      <c r="M12" s="217" t="s">
        <v>38</v>
      </c>
      <c r="N12" s="206"/>
      <c r="O12" s="206"/>
      <c r="Q12" s="206"/>
      <c r="R12" s="206"/>
      <c r="S12" s="206"/>
      <c r="T12" s="206" t="s">
        <v>38</v>
      </c>
      <c r="U12" s="206"/>
      <c r="V12" s="206"/>
    </row>
    <row r="13" spans="3:22" ht="15" thickBot="1">
      <c r="C13" s="206"/>
      <c r="D13" s="206"/>
      <c r="E13" s="206"/>
      <c r="F13" s="206"/>
      <c r="G13" s="206"/>
      <c r="H13" s="207">
        <v>820</v>
      </c>
      <c r="J13" s="205"/>
      <c r="K13" s="205"/>
      <c r="L13" s="205"/>
      <c r="M13" s="205"/>
      <c r="N13" s="205"/>
      <c r="O13" s="207">
        <v>351</v>
      </c>
      <c r="Q13" s="205"/>
      <c r="R13" s="205"/>
      <c r="S13" s="205"/>
      <c r="T13" s="205"/>
      <c r="U13" s="205"/>
      <c r="V13" s="207">
        <v>206</v>
      </c>
    </row>
    <row r="14" spans="3:22" ht="15.95" customHeight="1" thickBot="1">
      <c r="C14" s="345" t="s">
        <v>78</v>
      </c>
      <c r="D14" s="346"/>
      <c r="E14" s="346"/>
      <c r="F14" s="346"/>
      <c r="G14" s="346"/>
      <c r="H14" s="347"/>
      <c r="J14" s="345" t="s">
        <v>54</v>
      </c>
      <c r="K14" s="346"/>
      <c r="L14" s="346"/>
      <c r="M14" s="346"/>
      <c r="N14" s="346"/>
      <c r="O14" s="347"/>
      <c r="Q14" s="345" t="s">
        <v>89</v>
      </c>
      <c r="R14" s="346"/>
      <c r="S14" s="346"/>
      <c r="T14" s="346"/>
      <c r="U14" s="346"/>
      <c r="V14" s="347"/>
    </row>
    <row r="15" spans="3:22" ht="15" thickBot="1">
      <c r="C15" s="208" t="s">
        <v>18</v>
      </c>
      <c r="D15" s="209" t="s">
        <v>34</v>
      </c>
      <c r="E15" s="210" t="s">
        <v>24</v>
      </c>
      <c r="F15" s="208" t="s">
        <v>18</v>
      </c>
      <c r="G15" s="209" t="s">
        <v>34</v>
      </c>
      <c r="H15" s="209" t="s">
        <v>24</v>
      </c>
      <c r="J15" s="208" t="s">
        <v>18</v>
      </c>
      <c r="K15" s="209" t="s">
        <v>34</v>
      </c>
      <c r="L15" s="210" t="s">
        <v>24</v>
      </c>
      <c r="M15" s="208" t="s">
        <v>18</v>
      </c>
      <c r="N15" s="209" t="s">
        <v>34</v>
      </c>
      <c r="O15" s="209" t="s">
        <v>24</v>
      </c>
      <c r="Q15" s="208" t="s">
        <v>18</v>
      </c>
      <c r="R15" s="209" t="s">
        <v>34</v>
      </c>
      <c r="S15" s="210" t="s">
        <v>24</v>
      </c>
      <c r="T15" s="208" t="s">
        <v>18</v>
      </c>
      <c r="U15" s="209" t="s">
        <v>34</v>
      </c>
      <c r="V15" s="209" t="s">
        <v>24</v>
      </c>
    </row>
    <row r="16" spans="3:22" ht="12.95" customHeight="1">
      <c r="C16" s="222">
        <v>44316</v>
      </c>
      <c r="D16" s="215" t="s">
        <v>64</v>
      </c>
      <c r="E16" s="216">
        <f>'4 - Purchases Journal'!H13</f>
        <v>238.5</v>
      </c>
      <c r="F16" s="211">
        <v>44287</v>
      </c>
      <c r="G16" s="212" t="s">
        <v>35</v>
      </c>
      <c r="H16" s="213">
        <v>2470</v>
      </c>
      <c r="J16" s="225">
        <v>44287</v>
      </c>
      <c r="K16" s="212" t="s">
        <v>35</v>
      </c>
      <c r="L16" s="243">
        <v>179500</v>
      </c>
      <c r="M16" s="214"/>
      <c r="N16" s="215"/>
      <c r="O16" s="216"/>
      <c r="Q16" s="225"/>
      <c r="R16" s="212"/>
      <c r="S16" s="213"/>
      <c r="T16" s="211">
        <v>44287</v>
      </c>
      <c r="U16" s="212" t="s">
        <v>35</v>
      </c>
      <c r="V16" s="213">
        <v>2930</v>
      </c>
    </row>
    <row r="17" spans="3:22" ht="15.6" customHeight="1">
      <c r="C17" s="206"/>
      <c r="D17" s="215" t="s">
        <v>40</v>
      </c>
      <c r="E17" s="221">
        <f>'5 - Cash Payments Journal '!H12</f>
        <v>576.80999999999995</v>
      </c>
      <c r="F17" s="211">
        <v>44316</v>
      </c>
      <c r="G17" s="212" t="s">
        <v>36</v>
      </c>
      <c r="H17" s="213">
        <f>'[1]1 - Journals'!H21</f>
        <v>2091.83</v>
      </c>
      <c r="J17" s="222">
        <v>44316</v>
      </c>
      <c r="K17" s="215" t="s">
        <v>64</v>
      </c>
      <c r="L17" s="216">
        <f>'4 - Purchases Journal'!G13</f>
        <v>2385</v>
      </c>
      <c r="M17" s="211"/>
      <c r="N17" s="212"/>
      <c r="O17" s="213"/>
      <c r="Q17" s="225"/>
      <c r="R17" s="212"/>
      <c r="S17" s="212"/>
      <c r="T17" s="211"/>
      <c r="U17" s="212"/>
      <c r="V17" s="213"/>
    </row>
    <row r="18" spans="3:22" ht="14.45" customHeight="1" thickBot="1">
      <c r="C18" s="215"/>
      <c r="D18" s="215" t="s">
        <v>75</v>
      </c>
      <c r="E18" s="216">
        <f>H19-815.31</f>
        <v>4227.3899999999994</v>
      </c>
      <c r="F18" s="211">
        <v>44316</v>
      </c>
      <c r="G18" s="212" t="s">
        <v>33</v>
      </c>
      <c r="H18" s="213">
        <f>'1 - Sales Journal '!J16</f>
        <v>480.87</v>
      </c>
      <c r="J18" s="206"/>
      <c r="K18" s="206"/>
      <c r="L18" s="271">
        <f>SUM(L16:L17)</f>
        <v>181885</v>
      </c>
      <c r="M18" s="217"/>
      <c r="N18" s="206"/>
      <c r="O18" s="216"/>
      <c r="Q18" s="206"/>
      <c r="R18" s="206"/>
      <c r="S18" s="206"/>
      <c r="T18" s="217"/>
      <c r="U18" s="206"/>
      <c r="V18" s="216"/>
    </row>
    <row r="19" spans="3:22" ht="15.6" thickTop="1" thickBot="1">
      <c r="C19" s="215"/>
      <c r="D19" s="215"/>
      <c r="E19" s="269">
        <f>SUM(E16:E18)</f>
        <v>5042.6999999999989</v>
      </c>
      <c r="F19" s="228" t="s">
        <v>38</v>
      </c>
      <c r="G19" s="212"/>
      <c r="H19" s="270">
        <f>SUM(H16:H18)</f>
        <v>5042.7</v>
      </c>
      <c r="J19" s="206"/>
      <c r="K19" s="206"/>
      <c r="L19" s="206"/>
      <c r="M19" s="217" t="s">
        <v>38</v>
      </c>
      <c r="N19" s="206"/>
      <c r="O19" s="206"/>
      <c r="Q19" s="206"/>
      <c r="R19" s="206"/>
      <c r="S19" s="206"/>
      <c r="T19" s="217" t="s">
        <v>38</v>
      </c>
      <c r="U19" s="206"/>
      <c r="V19" s="206"/>
    </row>
    <row r="20" spans="3:22" ht="15" thickTop="1">
      <c r="C20" s="215"/>
      <c r="D20" s="215"/>
      <c r="E20" s="215"/>
      <c r="F20" s="214">
        <v>44317</v>
      </c>
      <c r="G20" s="215" t="s">
        <v>35</v>
      </c>
      <c r="H20" s="216">
        <f>E18</f>
        <v>4227.3899999999994</v>
      </c>
      <c r="J20" s="206"/>
      <c r="K20" s="206"/>
      <c r="L20" s="206"/>
      <c r="M20" s="217" t="s">
        <v>38</v>
      </c>
      <c r="N20" s="206"/>
      <c r="O20" s="206"/>
      <c r="Q20" s="205"/>
      <c r="R20" s="205"/>
      <c r="S20" s="205"/>
      <c r="T20" s="205"/>
      <c r="U20" s="205"/>
      <c r="V20" s="205"/>
    </row>
    <row r="21" spans="3:22" ht="15" thickBot="1">
      <c r="C21" s="206"/>
      <c r="D21" s="206"/>
      <c r="E21" s="206"/>
      <c r="F21" s="206"/>
      <c r="G21" s="206"/>
      <c r="H21" s="207">
        <v>105</v>
      </c>
      <c r="J21" s="205"/>
      <c r="K21" s="205"/>
      <c r="L21" s="205"/>
      <c r="M21" s="205"/>
      <c r="N21" s="205"/>
      <c r="O21" s="207">
        <v>800</v>
      </c>
      <c r="Q21" s="205"/>
      <c r="R21" s="205"/>
      <c r="S21" s="205"/>
      <c r="T21" s="205"/>
      <c r="U21" s="205"/>
      <c r="V21" s="207">
        <v>353</v>
      </c>
    </row>
    <row r="22" spans="3:22" ht="15.95" customHeight="1" thickBot="1">
      <c r="C22" s="345" t="s">
        <v>36</v>
      </c>
      <c r="D22" s="346"/>
      <c r="E22" s="346"/>
      <c r="F22" s="346"/>
      <c r="G22" s="346"/>
      <c r="H22" s="347"/>
      <c r="J22" s="345" t="s">
        <v>64</v>
      </c>
      <c r="K22" s="346"/>
      <c r="L22" s="346"/>
      <c r="M22" s="346"/>
      <c r="N22" s="346"/>
      <c r="O22" s="347"/>
      <c r="Q22" s="345" t="s">
        <v>90</v>
      </c>
      <c r="R22" s="346"/>
      <c r="S22" s="346"/>
      <c r="T22" s="346"/>
      <c r="U22" s="346"/>
      <c r="V22" s="347"/>
    </row>
    <row r="23" spans="3:22" ht="15" thickBot="1">
      <c r="C23" s="208" t="s">
        <v>18</v>
      </c>
      <c r="D23" s="209" t="s">
        <v>34</v>
      </c>
      <c r="E23" s="210" t="s">
        <v>24</v>
      </c>
      <c r="F23" s="208" t="s">
        <v>18</v>
      </c>
      <c r="G23" s="209" t="s">
        <v>34</v>
      </c>
      <c r="H23" s="209" t="s">
        <v>24</v>
      </c>
      <c r="J23" s="208" t="s">
        <v>18</v>
      </c>
      <c r="K23" s="209" t="s">
        <v>34</v>
      </c>
      <c r="L23" s="210" t="s">
        <v>24</v>
      </c>
      <c r="M23" s="208" t="s">
        <v>18</v>
      </c>
      <c r="N23" s="209" t="s">
        <v>34</v>
      </c>
      <c r="O23" s="209" t="s">
        <v>24</v>
      </c>
      <c r="Q23" s="208" t="s">
        <v>18</v>
      </c>
      <c r="R23" s="209" t="s">
        <v>34</v>
      </c>
      <c r="S23" s="210" t="s">
        <v>24</v>
      </c>
      <c r="T23" s="208" t="s">
        <v>18</v>
      </c>
      <c r="U23" s="209" t="s">
        <v>34</v>
      </c>
      <c r="V23" s="209" t="s">
        <v>24</v>
      </c>
    </row>
    <row r="24" spans="3:22">
      <c r="C24" s="225">
        <v>44287</v>
      </c>
      <c r="D24" s="212" t="s">
        <v>35</v>
      </c>
      <c r="E24" s="213">
        <v>1580</v>
      </c>
      <c r="F24" s="226">
        <v>44316</v>
      </c>
      <c r="G24" s="212" t="s">
        <v>40</v>
      </c>
      <c r="H24" s="227">
        <f>'[1]1 - Journals'!G40</f>
        <v>23830</v>
      </c>
      <c r="J24" s="222">
        <v>44316</v>
      </c>
      <c r="K24" s="215" t="s">
        <v>40</v>
      </c>
      <c r="L24" s="216">
        <f>'5 - Cash Payments Journal '!J12</f>
        <v>1908.5</v>
      </c>
      <c r="M24" s="211">
        <v>44287</v>
      </c>
      <c r="N24" s="212" t="s">
        <v>35</v>
      </c>
      <c r="O24" s="213">
        <v>2783</v>
      </c>
      <c r="Q24" s="225"/>
      <c r="R24" s="212"/>
      <c r="S24" s="213"/>
      <c r="T24" s="211">
        <v>44287</v>
      </c>
      <c r="U24" s="212" t="s">
        <v>35</v>
      </c>
      <c r="V24" s="213">
        <v>18000</v>
      </c>
    </row>
    <row r="25" spans="3:22">
      <c r="C25" s="225">
        <v>44316</v>
      </c>
      <c r="D25" s="212" t="s">
        <v>37</v>
      </c>
      <c r="E25" s="213">
        <f>'[1]1 - Journals'!G21</f>
        <v>23010</v>
      </c>
      <c r="F25" s="214">
        <v>44316</v>
      </c>
      <c r="G25" s="215" t="s">
        <v>75</v>
      </c>
      <c r="H25" s="221">
        <f>E26-H24</f>
        <v>760</v>
      </c>
      <c r="J25" s="222">
        <v>44316</v>
      </c>
      <c r="K25" s="215" t="s">
        <v>75</v>
      </c>
      <c r="L25" s="216">
        <f>O26-L24</f>
        <v>3498</v>
      </c>
      <c r="M25" s="214">
        <v>44316</v>
      </c>
      <c r="N25" s="215" t="s">
        <v>113</v>
      </c>
      <c r="O25" s="216">
        <f>'4 - Purchases Journal'!I13</f>
        <v>2623.5</v>
      </c>
      <c r="Q25" s="225"/>
      <c r="R25" s="212"/>
      <c r="S25" s="212"/>
      <c r="T25" s="211"/>
      <c r="U25" s="212"/>
      <c r="V25" s="213"/>
    </row>
    <row r="26" spans="3:22" ht="15" thickBot="1">
      <c r="C26" s="212"/>
      <c r="D26" s="212"/>
      <c r="E26" s="269">
        <f>SUM(E24:E25)</f>
        <v>24590</v>
      </c>
      <c r="F26" s="228"/>
      <c r="G26" s="212"/>
      <c r="H26" s="277">
        <f>SUM(H24:H25)</f>
        <v>24590</v>
      </c>
      <c r="J26" s="206"/>
      <c r="K26" s="206"/>
      <c r="L26" s="271">
        <f>SUM(L24:L25)</f>
        <v>5406.5</v>
      </c>
      <c r="M26" s="217"/>
      <c r="N26" s="206"/>
      <c r="O26" s="270">
        <f>SUM(O24:O25)</f>
        <v>5406.5</v>
      </c>
      <c r="Q26" s="206"/>
      <c r="R26" s="206"/>
      <c r="S26" s="206"/>
      <c r="T26" s="217"/>
      <c r="U26" s="206"/>
      <c r="V26" s="216"/>
    </row>
    <row r="27" spans="3:22" ht="15" thickTop="1">
      <c r="C27" s="222">
        <v>44317</v>
      </c>
      <c r="D27" s="215" t="s">
        <v>35</v>
      </c>
      <c r="E27" s="221">
        <f>H25</f>
        <v>760</v>
      </c>
      <c r="F27" s="223"/>
      <c r="G27" s="215"/>
      <c r="H27" s="215"/>
      <c r="J27" s="206"/>
      <c r="K27" s="206"/>
      <c r="L27" s="206"/>
      <c r="M27" s="214">
        <v>44317</v>
      </c>
      <c r="N27" s="215" t="s">
        <v>35</v>
      </c>
      <c r="O27" s="216">
        <f>L25</f>
        <v>3498</v>
      </c>
      <c r="Q27" s="206"/>
      <c r="R27" s="206"/>
      <c r="S27" s="206"/>
      <c r="T27" s="217" t="s">
        <v>38</v>
      </c>
      <c r="U27" s="206"/>
      <c r="V27" s="206"/>
    </row>
    <row r="28" spans="3:22">
      <c r="F28" s="219"/>
      <c r="J28" s="206"/>
      <c r="K28" s="206"/>
      <c r="L28" s="206"/>
      <c r="M28" s="217" t="s">
        <v>38</v>
      </c>
      <c r="N28" s="206"/>
      <c r="O28" s="206"/>
      <c r="Q28" s="205"/>
      <c r="R28" s="205"/>
      <c r="S28" s="205"/>
      <c r="T28" s="205"/>
      <c r="U28" s="205"/>
      <c r="V28" s="205"/>
    </row>
    <row r="29" spans="3:22" ht="15" thickBot="1">
      <c r="C29" s="206"/>
      <c r="D29" s="206"/>
      <c r="E29" s="206"/>
      <c r="F29" s="206"/>
      <c r="G29" s="206"/>
      <c r="H29" s="207">
        <v>100</v>
      </c>
      <c r="J29" s="205"/>
      <c r="K29" s="205"/>
      <c r="L29" s="205"/>
      <c r="M29" s="205"/>
      <c r="N29" s="205"/>
      <c r="O29" s="207">
        <v>491</v>
      </c>
      <c r="Q29" s="205"/>
      <c r="R29" s="205"/>
      <c r="S29" s="205"/>
      <c r="T29" s="205"/>
      <c r="U29" s="205"/>
      <c r="V29" s="207">
        <v>355</v>
      </c>
    </row>
    <row r="30" spans="3:22" ht="15.95" customHeight="1" thickBot="1">
      <c r="C30" s="345" t="s">
        <v>40</v>
      </c>
      <c r="D30" s="346"/>
      <c r="E30" s="346"/>
      <c r="F30" s="346"/>
      <c r="G30" s="346"/>
      <c r="H30" s="347"/>
      <c r="J30" s="345" t="s">
        <v>63</v>
      </c>
      <c r="K30" s="346"/>
      <c r="L30" s="346"/>
      <c r="M30" s="346"/>
      <c r="N30" s="346"/>
      <c r="O30" s="347"/>
      <c r="Q30" s="345" t="s">
        <v>114</v>
      </c>
      <c r="R30" s="346"/>
      <c r="S30" s="346"/>
      <c r="T30" s="346"/>
      <c r="U30" s="346"/>
      <c r="V30" s="347"/>
    </row>
    <row r="31" spans="3:22" ht="15" thickBot="1">
      <c r="C31" s="208" t="s">
        <v>18</v>
      </c>
      <c r="D31" s="209" t="s">
        <v>34</v>
      </c>
      <c r="E31" s="210" t="s">
        <v>24</v>
      </c>
      <c r="F31" s="208" t="s">
        <v>18</v>
      </c>
      <c r="G31" s="209" t="s">
        <v>34</v>
      </c>
      <c r="H31" s="209" t="s">
        <v>24</v>
      </c>
      <c r="J31" s="208" t="s">
        <v>18</v>
      </c>
      <c r="K31" s="209" t="s">
        <v>34</v>
      </c>
      <c r="L31" s="210" t="s">
        <v>24</v>
      </c>
      <c r="M31" s="208" t="s">
        <v>18</v>
      </c>
      <c r="N31" s="209" t="s">
        <v>34</v>
      </c>
      <c r="O31" s="209" t="s">
        <v>24</v>
      </c>
      <c r="Q31" s="208" t="s">
        <v>18</v>
      </c>
      <c r="R31" s="209" t="s">
        <v>34</v>
      </c>
      <c r="S31" s="210" t="s">
        <v>24</v>
      </c>
      <c r="T31" s="208" t="s">
        <v>18</v>
      </c>
      <c r="U31" s="209" t="s">
        <v>34</v>
      </c>
      <c r="V31" s="209" t="s">
        <v>24</v>
      </c>
    </row>
    <row r="32" spans="3:22">
      <c r="C32" s="225">
        <v>44287</v>
      </c>
      <c r="D32" s="212" t="s">
        <v>35</v>
      </c>
      <c r="E32" s="213">
        <v>48470</v>
      </c>
      <c r="F32" s="214">
        <v>44316</v>
      </c>
      <c r="G32" s="215" t="s">
        <v>74</v>
      </c>
      <c r="H32" s="221">
        <f>'5 - Cash Payments Journal '!G12</f>
        <v>8268.5</v>
      </c>
      <c r="J32" s="225">
        <v>44287</v>
      </c>
      <c r="K32" s="212" t="s">
        <v>35</v>
      </c>
      <c r="L32" s="213">
        <v>5100</v>
      </c>
      <c r="M32" s="214"/>
      <c r="N32" s="215"/>
      <c r="O32" s="216"/>
      <c r="Q32" s="225">
        <v>44287</v>
      </c>
      <c r="R32" s="212" t="s">
        <v>35</v>
      </c>
      <c r="S32" s="213">
        <v>3500</v>
      </c>
      <c r="T32" s="211"/>
      <c r="U32" s="212"/>
      <c r="V32" s="213"/>
    </row>
    <row r="33" spans="3:22">
      <c r="C33" s="225">
        <v>44316</v>
      </c>
      <c r="D33" s="212" t="s">
        <v>36</v>
      </c>
      <c r="E33" s="213">
        <f>'[1]1 - Journals'!F40</f>
        <v>23830</v>
      </c>
      <c r="F33" s="214">
        <v>44316</v>
      </c>
      <c r="G33" s="215" t="s">
        <v>115</v>
      </c>
      <c r="H33" s="221">
        <f>E35-H32</f>
        <v>65152.710000000006</v>
      </c>
      <c r="J33" s="222">
        <v>44316</v>
      </c>
      <c r="K33" s="215" t="s">
        <v>40</v>
      </c>
      <c r="L33" s="221">
        <f>'5 - Cash Payments Journal '!I12</f>
        <v>109.09</v>
      </c>
      <c r="M33" s="211"/>
      <c r="N33" s="212"/>
      <c r="O33" s="213"/>
      <c r="Q33" s="225"/>
      <c r="R33" s="212"/>
      <c r="S33" s="212"/>
      <c r="T33" s="211"/>
      <c r="U33" s="212"/>
      <c r="V33" s="213"/>
    </row>
    <row r="34" spans="3:22" ht="15" thickBot="1">
      <c r="C34" s="225">
        <v>44316</v>
      </c>
      <c r="D34" s="212" t="s">
        <v>51</v>
      </c>
      <c r="E34" s="213">
        <f>'3 - Cash Receipts Journal'!F18</f>
        <v>1121.21</v>
      </c>
      <c r="F34" s="228"/>
      <c r="G34" s="212"/>
      <c r="H34" s="212"/>
      <c r="J34" s="206"/>
      <c r="K34" s="206"/>
      <c r="L34" s="269">
        <f>SUM(L32:L33)</f>
        <v>5209.09</v>
      </c>
      <c r="M34" s="217"/>
      <c r="N34" s="206"/>
      <c r="O34" s="216"/>
      <c r="Q34" s="206"/>
      <c r="R34" s="206"/>
      <c r="S34" s="206"/>
      <c r="T34" s="217"/>
      <c r="U34" s="206"/>
      <c r="V34" s="216"/>
    </row>
    <row r="35" spans="3:22" ht="15.6" thickTop="1" thickBot="1">
      <c r="C35" s="275"/>
      <c r="D35" s="275"/>
      <c r="E35" s="274">
        <f>SUM(E32:E34)</f>
        <v>73421.210000000006</v>
      </c>
      <c r="F35" s="230"/>
      <c r="G35" s="229"/>
      <c r="H35" s="273">
        <f>SUM(H32:H34)</f>
        <v>73421.210000000006</v>
      </c>
      <c r="J35" s="206"/>
      <c r="K35" s="206"/>
      <c r="L35" s="206"/>
      <c r="M35" s="217" t="s">
        <v>38</v>
      </c>
      <c r="N35" s="206"/>
      <c r="O35" s="206"/>
      <c r="Q35" s="206"/>
      <c r="R35" s="206"/>
      <c r="S35" s="206"/>
      <c r="T35" s="217" t="s">
        <v>38</v>
      </c>
      <c r="U35" s="206"/>
      <c r="V35" s="206"/>
    </row>
    <row r="36" spans="3:22" ht="15.6" thickTop="1" thickBot="1">
      <c r="C36" s="275" t="s">
        <v>116</v>
      </c>
      <c r="D36" s="275" t="s">
        <v>35</v>
      </c>
      <c r="E36" s="276">
        <f>H33</f>
        <v>65152.710000000006</v>
      </c>
      <c r="H36" s="207">
        <v>473</v>
      </c>
      <c r="J36" s="205"/>
      <c r="K36" s="205"/>
      <c r="L36" s="205"/>
      <c r="M36" s="205"/>
      <c r="N36" s="205"/>
      <c r="O36" s="207">
        <v>433</v>
      </c>
      <c r="Q36" s="205"/>
      <c r="R36" s="205"/>
      <c r="S36" s="205"/>
      <c r="T36" s="205"/>
      <c r="U36" s="205"/>
      <c r="V36" s="207">
        <v>402</v>
      </c>
    </row>
    <row r="37" spans="3:22" ht="15" thickBot="1">
      <c r="C37" s="345" t="s">
        <v>81</v>
      </c>
      <c r="D37" s="346"/>
      <c r="E37" s="346"/>
      <c r="F37" s="346"/>
      <c r="G37" s="346"/>
      <c r="H37" s="372"/>
      <c r="J37" s="345" t="s">
        <v>66</v>
      </c>
      <c r="K37" s="346"/>
      <c r="L37" s="346"/>
      <c r="M37" s="346"/>
      <c r="N37" s="346"/>
      <c r="O37" s="347"/>
      <c r="Q37" s="345" t="s">
        <v>92</v>
      </c>
      <c r="R37" s="346"/>
      <c r="S37" s="346"/>
      <c r="T37" s="346"/>
      <c r="U37" s="346"/>
      <c r="V37" s="347"/>
    </row>
    <row r="38" spans="3:22" s="204" customFormat="1" ht="15" thickBot="1">
      <c r="C38" s="208" t="s">
        <v>18</v>
      </c>
      <c r="D38" s="209" t="s">
        <v>34</v>
      </c>
      <c r="E38" s="210" t="s">
        <v>24</v>
      </c>
      <c r="F38" s="208" t="s">
        <v>18</v>
      </c>
      <c r="G38" s="209" t="s">
        <v>34</v>
      </c>
      <c r="H38" s="209" t="s">
        <v>24</v>
      </c>
      <c r="J38" s="208" t="s">
        <v>18</v>
      </c>
      <c r="K38" s="209" t="s">
        <v>34</v>
      </c>
      <c r="L38" s="210" t="s">
        <v>24</v>
      </c>
      <c r="M38" s="208" t="s">
        <v>18</v>
      </c>
      <c r="N38" s="209" t="s">
        <v>34</v>
      </c>
      <c r="O38" s="209" t="s">
        <v>24</v>
      </c>
      <c r="Q38" s="208" t="s">
        <v>18</v>
      </c>
      <c r="R38" s="209" t="s">
        <v>34</v>
      </c>
      <c r="S38" s="210" t="s">
        <v>24</v>
      </c>
      <c r="T38" s="208" t="s">
        <v>18</v>
      </c>
      <c r="U38" s="209" t="s">
        <v>34</v>
      </c>
      <c r="V38" s="209" t="s">
        <v>24</v>
      </c>
    </row>
    <row r="39" spans="3:22" s="204" customFormat="1">
      <c r="C39" s="225">
        <v>44287</v>
      </c>
      <c r="D39" s="212" t="s">
        <v>35</v>
      </c>
      <c r="E39" s="213">
        <v>18660</v>
      </c>
      <c r="F39" s="214"/>
      <c r="G39" s="215"/>
      <c r="H39" s="216"/>
      <c r="J39" s="225">
        <v>44287</v>
      </c>
      <c r="K39" s="212" t="s">
        <v>35</v>
      </c>
      <c r="L39" s="213">
        <v>10910</v>
      </c>
      <c r="M39" s="214"/>
      <c r="N39" s="215"/>
      <c r="O39" s="216"/>
      <c r="Q39" s="225">
        <v>44287</v>
      </c>
      <c r="R39" s="212" t="s">
        <v>35</v>
      </c>
      <c r="S39" s="213">
        <v>13000</v>
      </c>
      <c r="T39" s="211"/>
      <c r="U39" s="212"/>
      <c r="V39" s="213"/>
    </row>
    <row r="40" spans="3:22" s="204" customFormat="1">
      <c r="C40" s="222">
        <v>44316</v>
      </c>
      <c r="D40" s="215" t="s">
        <v>40</v>
      </c>
      <c r="E40" s="221">
        <f>'5 - Cash Payments Journal '!K12</f>
        <v>2386.37</v>
      </c>
      <c r="F40" s="211"/>
      <c r="G40" s="212"/>
      <c r="H40" s="213"/>
      <c r="J40" s="222">
        <v>44316</v>
      </c>
      <c r="K40" s="215" t="s">
        <v>40</v>
      </c>
      <c r="L40" s="221">
        <f>'5 - Cash Payments Journal '!L12</f>
        <v>3272.73</v>
      </c>
      <c r="M40" s="211"/>
      <c r="N40" s="212"/>
      <c r="O40" s="213"/>
      <c r="Q40" s="225"/>
      <c r="R40" s="212"/>
      <c r="S40" s="212"/>
      <c r="T40" s="211"/>
      <c r="U40" s="212"/>
      <c r="V40" s="213"/>
    </row>
    <row r="41" spans="3:22" s="204" customFormat="1" ht="15" thickBot="1">
      <c r="C41" s="206"/>
      <c r="D41" s="206"/>
      <c r="E41" s="269">
        <f>SUM(E39:E40)</f>
        <v>21046.37</v>
      </c>
      <c r="F41" s="217"/>
      <c r="G41" s="206"/>
      <c r="H41" s="216"/>
      <c r="J41" s="206"/>
      <c r="K41" s="206"/>
      <c r="L41" s="269">
        <f>SUM(L39:L40)</f>
        <v>14182.73</v>
      </c>
      <c r="M41" s="217"/>
      <c r="N41" s="206"/>
      <c r="O41" s="216"/>
      <c r="Q41" s="206"/>
      <c r="R41" s="206"/>
      <c r="S41" s="206"/>
      <c r="T41" s="217"/>
      <c r="U41" s="206"/>
      <c r="V41" s="216"/>
    </row>
    <row r="42" spans="3:22" s="204" customFormat="1" ht="15" thickTop="1">
      <c r="C42" s="206"/>
      <c r="D42" s="206"/>
      <c r="E42" s="206"/>
      <c r="F42" s="217" t="s">
        <v>38</v>
      </c>
      <c r="G42" s="206"/>
      <c r="H42" s="206"/>
      <c r="J42" s="206"/>
      <c r="K42" s="206"/>
      <c r="L42" s="206"/>
      <c r="M42" s="217" t="s">
        <v>38</v>
      </c>
      <c r="N42" s="206"/>
      <c r="O42" s="206"/>
      <c r="Q42" s="206"/>
      <c r="R42" s="206"/>
      <c r="S42" s="206"/>
      <c r="T42" s="217" t="s">
        <v>38</v>
      </c>
      <c r="U42" s="206"/>
      <c r="V42" s="206"/>
    </row>
    <row r="43" spans="3:22" s="204" customFormat="1">
      <c r="C43" s="206"/>
      <c r="D43" s="206"/>
      <c r="E43" s="206"/>
      <c r="F43" s="217" t="s">
        <v>38</v>
      </c>
      <c r="G43" s="206"/>
      <c r="H43" s="206"/>
      <c r="J43" s="206"/>
      <c r="K43" s="206"/>
      <c r="L43" s="206"/>
      <c r="M43" s="217" t="s">
        <v>38</v>
      </c>
      <c r="N43" s="206"/>
      <c r="O43" s="206"/>
      <c r="Q43" s="205"/>
      <c r="R43" s="205"/>
      <c r="S43" s="205"/>
      <c r="T43" s="219"/>
      <c r="U43" s="205"/>
      <c r="V43" s="205"/>
    </row>
    <row r="44" spans="3:22" s="204" customFormat="1" ht="15" thickBot="1">
      <c r="C44" s="205"/>
      <c r="D44" s="205"/>
      <c r="E44" s="205"/>
      <c r="F44" s="205"/>
      <c r="G44" s="205"/>
      <c r="H44" s="207">
        <v>406</v>
      </c>
      <c r="J44" s="205"/>
      <c r="K44" s="205"/>
      <c r="L44" s="205"/>
      <c r="M44" s="205"/>
      <c r="N44" s="205"/>
      <c r="O44" s="207">
        <v>407</v>
      </c>
      <c r="Q44" s="205"/>
      <c r="R44" s="205"/>
      <c r="S44" s="205"/>
      <c r="T44" s="205"/>
      <c r="U44" s="205"/>
      <c r="V44" s="207">
        <v>410</v>
      </c>
    </row>
    <row r="45" spans="3:22" s="224" customFormat="1" ht="15" thickBot="1">
      <c r="C45" s="345" t="s">
        <v>93</v>
      </c>
      <c r="D45" s="346"/>
      <c r="E45" s="346"/>
      <c r="F45" s="346"/>
      <c r="G45" s="346"/>
      <c r="H45" s="347"/>
      <c r="J45" s="345" t="s">
        <v>94</v>
      </c>
      <c r="K45" s="346"/>
      <c r="L45" s="346"/>
      <c r="M45" s="346"/>
      <c r="N45" s="346"/>
      <c r="O45" s="347"/>
      <c r="Q45" s="345" t="s">
        <v>95</v>
      </c>
      <c r="R45" s="346"/>
      <c r="S45" s="346"/>
      <c r="T45" s="346"/>
      <c r="U45" s="346"/>
      <c r="V45" s="347"/>
    </row>
    <row r="46" spans="3:22" s="224" customFormat="1" ht="15" thickBot="1">
      <c r="C46" s="208" t="s">
        <v>18</v>
      </c>
      <c r="D46" s="209" t="s">
        <v>34</v>
      </c>
      <c r="E46" s="210" t="s">
        <v>24</v>
      </c>
      <c r="F46" s="208" t="s">
        <v>18</v>
      </c>
      <c r="G46" s="209" t="s">
        <v>34</v>
      </c>
      <c r="H46" s="209" t="s">
        <v>24</v>
      </c>
      <c r="J46" s="208" t="s">
        <v>18</v>
      </c>
      <c r="K46" s="209" t="s">
        <v>34</v>
      </c>
      <c r="L46" s="210" t="s">
        <v>24</v>
      </c>
      <c r="M46" s="208" t="s">
        <v>18</v>
      </c>
      <c r="N46" s="209" t="s">
        <v>34</v>
      </c>
      <c r="O46" s="209" t="s">
        <v>24</v>
      </c>
      <c r="Q46" s="208" t="s">
        <v>18</v>
      </c>
      <c r="R46" s="209" t="s">
        <v>34</v>
      </c>
      <c r="S46" s="210" t="s">
        <v>24</v>
      </c>
      <c r="T46" s="208" t="s">
        <v>18</v>
      </c>
      <c r="U46" s="209" t="s">
        <v>34</v>
      </c>
      <c r="V46" s="209" t="s">
        <v>24</v>
      </c>
    </row>
    <row r="47" spans="3:22" s="224" customFormat="1">
      <c r="C47" s="225">
        <v>44287</v>
      </c>
      <c r="D47" s="212" t="s">
        <v>35</v>
      </c>
      <c r="E47" s="213">
        <v>1300</v>
      </c>
      <c r="F47" s="211"/>
      <c r="G47" s="212"/>
      <c r="H47" s="213"/>
      <c r="J47" s="225">
        <v>44287</v>
      </c>
      <c r="K47" s="212" t="s">
        <v>35</v>
      </c>
      <c r="L47" s="213">
        <v>5860</v>
      </c>
      <c r="M47" s="211"/>
      <c r="N47" s="212"/>
      <c r="O47" s="213"/>
      <c r="Q47" s="225">
        <v>44287</v>
      </c>
      <c r="R47" s="212" t="s">
        <v>35</v>
      </c>
      <c r="S47" s="213">
        <v>15000</v>
      </c>
      <c r="T47" s="211"/>
      <c r="U47" s="212"/>
      <c r="V47" s="213"/>
    </row>
    <row r="48" spans="3:22" s="224" customFormat="1">
      <c r="C48" s="225"/>
      <c r="D48" s="212"/>
      <c r="E48" s="212"/>
      <c r="F48" s="211"/>
      <c r="G48" s="212"/>
      <c r="H48" s="213"/>
      <c r="J48" s="225"/>
      <c r="K48" s="212"/>
      <c r="L48" s="212"/>
      <c r="M48" s="211"/>
      <c r="N48" s="212"/>
      <c r="O48" s="213"/>
      <c r="Q48" s="225"/>
      <c r="R48" s="212"/>
      <c r="S48" s="212"/>
      <c r="T48" s="211"/>
      <c r="U48" s="212"/>
      <c r="V48" s="213"/>
    </row>
    <row r="49" spans="3:22" s="224" customFormat="1">
      <c r="C49" s="206"/>
      <c r="D49" s="206"/>
      <c r="E49" s="206"/>
      <c r="F49" s="217"/>
      <c r="G49" s="206"/>
      <c r="H49" s="216"/>
      <c r="J49" s="206"/>
      <c r="K49" s="206"/>
      <c r="L49" s="206"/>
      <c r="M49" s="217"/>
      <c r="N49" s="206"/>
      <c r="O49" s="216"/>
      <c r="Q49" s="206"/>
      <c r="R49" s="206"/>
      <c r="S49" s="206"/>
      <c r="T49" s="217"/>
      <c r="U49" s="206"/>
      <c r="V49" s="216"/>
    </row>
    <row r="50" spans="3:22" s="224" customFormat="1" ht="15" thickBot="1">
      <c r="C50" s="206"/>
      <c r="D50" s="206"/>
      <c r="E50" s="206"/>
      <c r="F50" s="206" t="s">
        <v>38</v>
      </c>
      <c r="G50" s="206"/>
      <c r="H50" s="207">
        <v>437</v>
      </c>
      <c r="J50" s="206"/>
      <c r="K50" s="206"/>
      <c r="L50" s="206"/>
      <c r="M50" s="206" t="s">
        <v>38</v>
      </c>
      <c r="N50" s="206"/>
      <c r="O50" s="207">
        <v>444</v>
      </c>
      <c r="Q50" s="206"/>
      <c r="R50" s="206"/>
      <c r="S50" s="206"/>
      <c r="T50" s="206" t="s">
        <v>38</v>
      </c>
      <c r="U50" s="206"/>
      <c r="V50" s="207">
        <v>469</v>
      </c>
    </row>
    <row r="51" spans="3:22" s="224" customFormat="1" ht="15" thickBot="1">
      <c r="C51" s="345" t="s">
        <v>96</v>
      </c>
      <c r="D51" s="346"/>
      <c r="E51" s="346"/>
      <c r="F51" s="346"/>
      <c r="G51" s="346"/>
      <c r="H51" s="372"/>
      <c r="J51" s="345" t="s">
        <v>97</v>
      </c>
      <c r="K51" s="346"/>
      <c r="L51" s="346"/>
      <c r="M51" s="346"/>
      <c r="N51" s="346"/>
      <c r="O51" s="372"/>
      <c r="Q51" s="345" t="s">
        <v>117</v>
      </c>
      <c r="R51" s="346"/>
      <c r="S51" s="346"/>
      <c r="T51" s="346"/>
      <c r="U51" s="346"/>
      <c r="V51" s="372"/>
    </row>
    <row r="52" spans="3:22" s="224" customFormat="1" ht="15" thickBot="1">
      <c r="C52" s="208" t="s">
        <v>18</v>
      </c>
      <c r="D52" s="209" t="s">
        <v>34</v>
      </c>
      <c r="E52" s="210" t="s">
        <v>24</v>
      </c>
      <c r="F52" s="208" t="s">
        <v>18</v>
      </c>
      <c r="G52" s="209" t="s">
        <v>34</v>
      </c>
      <c r="H52" s="209" t="s">
        <v>24</v>
      </c>
      <c r="J52" s="208" t="s">
        <v>18</v>
      </c>
      <c r="K52" s="209" t="s">
        <v>34</v>
      </c>
      <c r="L52" s="210" t="s">
        <v>24</v>
      </c>
      <c r="M52" s="208" t="s">
        <v>18</v>
      </c>
      <c r="N52" s="209" t="s">
        <v>34</v>
      </c>
      <c r="O52" s="209" t="s">
        <v>24</v>
      </c>
      <c r="Q52" s="208" t="s">
        <v>18</v>
      </c>
      <c r="R52" s="209" t="s">
        <v>34</v>
      </c>
      <c r="S52" s="210" t="s">
        <v>24</v>
      </c>
      <c r="T52" s="208" t="s">
        <v>18</v>
      </c>
      <c r="U52" s="209" t="s">
        <v>34</v>
      </c>
      <c r="V52" s="209" t="s">
        <v>24</v>
      </c>
    </row>
    <row r="53" spans="3:22" s="224" customFormat="1">
      <c r="C53" s="225">
        <v>44287</v>
      </c>
      <c r="D53" s="212" t="s">
        <v>35</v>
      </c>
      <c r="E53" s="213">
        <v>4500</v>
      </c>
      <c r="F53" s="211"/>
      <c r="G53" s="212"/>
      <c r="H53" s="213"/>
      <c r="J53" s="225">
        <v>44287</v>
      </c>
      <c r="K53" s="212" t="s">
        <v>35</v>
      </c>
      <c r="L53" s="213">
        <v>17590</v>
      </c>
      <c r="M53" s="211"/>
      <c r="N53" s="212"/>
      <c r="O53" s="213"/>
      <c r="Q53" s="225">
        <v>44287</v>
      </c>
      <c r="R53" s="212" t="s">
        <v>35</v>
      </c>
      <c r="S53" s="213">
        <v>30000</v>
      </c>
      <c r="T53" s="211"/>
      <c r="U53" s="212"/>
      <c r="V53" s="213"/>
    </row>
    <row r="54" spans="3:22" s="224" customFormat="1">
      <c r="C54" s="225"/>
      <c r="D54" s="212"/>
      <c r="E54" s="212"/>
      <c r="F54" s="211"/>
      <c r="G54" s="212"/>
      <c r="H54" s="213"/>
      <c r="J54" s="225"/>
      <c r="K54" s="212"/>
      <c r="L54" s="212"/>
      <c r="M54" s="211"/>
      <c r="N54" s="212"/>
      <c r="O54" s="213"/>
      <c r="Q54" s="225"/>
      <c r="R54" s="212"/>
      <c r="S54" s="212"/>
      <c r="T54" s="211"/>
      <c r="U54" s="212"/>
      <c r="V54" s="213"/>
    </row>
    <row r="55" spans="3:22" s="224" customFormat="1">
      <c r="C55" s="206"/>
      <c r="D55" s="206"/>
      <c r="E55" s="206"/>
      <c r="F55" s="217"/>
      <c r="G55" s="206"/>
      <c r="H55" s="216"/>
      <c r="J55" s="206"/>
      <c r="K55" s="206"/>
      <c r="L55" s="206"/>
      <c r="M55" s="217"/>
      <c r="N55" s="206"/>
      <c r="O55" s="216"/>
      <c r="Q55" s="206"/>
      <c r="R55" s="206"/>
      <c r="S55" s="206"/>
      <c r="T55" s="217"/>
      <c r="U55" s="206"/>
      <c r="V55" s="216"/>
    </row>
    <row r="56" spans="3:22" s="224" customFormat="1">
      <c r="C56" s="206"/>
      <c r="D56" s="206"/>
      <c r="E56" s="206"/>
      <c r="F56" s="217" t="s">
        <v>38</v>
      </c>
      <c r="G56" s="206"/>
      <c r="H56" s="206"/>
      <c r="J56" s="206"/>
      <c r="K56" s="206"/>
      <c r="L56" s="206"/>
      <c r="M56" s="217" t="s">
        <v>38</v>
      </c>
      <c r="N56" s="206"/>
      <c r="O56" s="206"/>
      <c r="Q56" s="206"/>
      <c r="R56" s="206"/>
      <c r="S56" s="206"/>
      <c r="T56" s="217" t="s">
        <v>38</v>
      </c>
      <c r="U56" s="206"/>
      <c r="V56" s="206"/>
    </row>
    <row r="57" spans="3:22" s="224" customFormat="1" ht="15" thickBot="1">
      <c r="C57" s="206"/>
      <c r="D57" s="206"/>
      <c r="E57" s="206"/>
      <c r="F57" s="206" t="s">
        <v>38</v>
      </c>
      <c r="G57" s="206"/>
      <c r="H57" s="207">
        <v>477</v>
      </c>
      <c r="J57" s="206"/>
      <c r="K57" s="206"/>
      <c r="L57" s="206"/>
      <c r="M57" s="206" t="s">
        <v>38</v>
      </c>
      <c r="N57" s="206"/>
      <c r="O57" s="207">
        <v>110</v>
      </c>
      <c r="Q57" s="206"/>
      <c r="R57" s="206"/>
      <c r="S57" s="206"/>
      <c r="T57" s="206" t="s">
        <v>38</v>
      </c>
      <c r="U57" s="206"/>
      <c r="V57" s="207">
        <v>630</v>
      </c>
    </row>
    <row r="58" spans="3:22" s="224" customFormat="1" ht="15" thickBot="1">
      <c r="C58" s="345" t="s">
        <v>98</v>
      </c>
      <c r="D58" s="346"/>
      <c r="E58" s="346"/>
      <c r="F58" s="346"/>
      <c r="G58" s="346"/>
      <c r="H58" s="372"/>
      <c r="J58" s="345" t="s">
        <v>101</v>
      </c>
      <c r="K58" s="346"/>
      <c r="L58" s="346"/>
      <c r="M58" s="346"/>
      <c r="N58" s="346"/>
      <c r="O58" s="372"/>
      <c r="Q58" s="345" t="s">
        <v>102</v>
      </c>
      <c r="R58" s="346"/>
      <c r="S58" s="346"/>
      <c r="T58" s="346"/>
      <c r="U58" s="346"/>
      <c r="V58" s="372"/>
    </row>
    <row r="59" spans="3:22" s="224" customFormat="1" ht="15" thickBot="1">
      <c r="C59" s="208" t="s">
        <v>18</v>
      </c>
      <c r="D59" s="209" t="s">
        <v>34</v>
      </c>
      <c r="E59" s="210" t="s">
        <v>24</v>
      </c>
      <c r="F59" s="208" t="s">
        <v>18</v>
      </c>
      <c r="G59" s="209" t="s">
        <v>34</v>
      </c>
      <c r="H59" s="209" t="s">
        <v>24</v>
      </c>
      <c r="J59" s="208" t="s">
        <v>18</v>
      </c>
      <c r="K59" s="209" t="s">
        <v>34</v>
      </c>
      <c r="L59" s="210" t="s">
        <v>24</v>
      </c>
      <c r="M59" s="208" t="s">
        <v>18</v>
      </c>
      <c r="N59" s="209" t="s">
        <v>34</v>
      </c>
      <c r="O59" s="209" t="s">
        <v>24</v>
      </c>
      <c r="Q59" s="208" t="s">
        <v>18</v>
      </c>
      <c r="R59" s="209" t="s">
        <v>34</v>
      </c>
      <c r="S59" s="210" t="s">
        <v>24</v>
      </c>
      <c r="T59" s="208" t="s">
        <v>18</v>
      </c>
      <c r="U59" s="209" t="s">
        <v>34</v>
      </c>
      <c r="V59" s="209" t="s">
        <v>24</v>
      </c>
    </row>
    <row r="60" spans="3:22" s="224" customFormat="1">
      <c r="C60" s="225">
        <v>44287</v>
      </c>
      <c r="D60" s="212" t="s">
        <v>35</v>
      </c>
      <c r="E60" s="213">
        <v>60455</v>
      </c>
      <c r="F60" s="211"/>
      <c r="G60" s="212"/>
      <c r="H60" s="213"/>
      <c r="J60" s="225">
        <v>44287</v>
      </c>
      <c r="K60" s="212" t="s">
        <v>35</v>
      </c>
      <c r="L60" s="213">
        <v>400</v>
      </c>
      <c r="M60" s="211"/>
      <c r="N60" s="212"/>
      <c r="O60" s="213"/>
      <c r="Q60" s="225">
        <v>44287</v>
      </c>
      <c r="R60" s="212" t="s">
        <v>35</v>
      </c>
      <c r="S60" s="213">
        <v>120000</v>
      </c>
      <c r="T60" s="211"/>
      <c r="U60" s="212"/>
      <c r="V60" s="213"/>
    </row>
    <row r="61" spans="3:22" s="224" customFormat="1">
      <c r="C61" s="225"/>
      <c r="D61" s="212"/>
      <c r="E61" s="212"/>
      <c r="F61" s="211"/>
      <c r="G61" s="212"/>
      <c r="H61" s="213"/>
      <c r="J61" s="225"/>
      <c r="K61" s="212"/>
      <c r="L61" s="212"/>
      <c r="M61" s="211"/>
      <c r="N61" s="212"/>
      <c r="O61" s="213"/>
      <c r="Q61" s="225"/>
      <c r="R61" s="212"/>
      <c r="S61" s="212"/>
      <c r="T61" s="211"/>
      <c r="U61" s="212"/>
      <c r="V61" s="213"/>
    </row>
    <row r="62" spans="3:22" s="224" customFormat="1">
      <c r="C62" s="206"/>
      <c r="D62" s="206"/>
      <c r="E62" s="206"/>
      <c r="F62" s="217"/>
      <c r="G62" s="206"/>
      <c r="H62" s="216"/>
      <c r="J62" s="206"/>
      <c r="K62" s="206"/>
      <c r="L62" s="206"/>
      <c r="M62" s="217"/>
      <c r="N62" s="206"/>
      <c r="O62" s="216"/>
      <c r="Q62" s="206"/>
      <c r="R62" s="206"/>
      <c r="S62" s="206"/>
      <c r="T62" s="217"/>
      <c r="U62" s="206"/>
      <c r="V62" s="216"/>
    </row>
    <row r="63" spans="3:22" s="224" customFormat="1">
      <c r="C63" s="206"/>
      <c r="D63" s="206"/>
      <c r="E63" s="206"/>
      <c r="F63" s="217" t="s">
        <v>38</v>
      </c>
      <c r="G63" s="206"/>
      <c r="H63" s="206"/>
      <c r="J63" s="206"/>
      <c r="K63" s="206"/>
      <c r="L63" s="206"/>
      <c r="M63" s="217" t="s">
        <v>38</v>
      </c>
      <c r="N63" s="206"/>
      <c r="O63" s="206"/>
      <c r="Q63" s="206"/>
      <c r="R63" s="206"/>
      <c r="S63" s="206"/>
      <c r="T63" s="217" t="s">
        <v>38</v>
      </c>
      <c r="U63" s="206"/>
      <c r="V63" s="206"/>
    </row>
    <row r="64" spans="3:22" s="224" customFormat="1" ht="15" thickBot="1">
      <c r="C64" s="206"/>
      <c r="D64" s="206"/>
      <c r="E64" s="206"/>
      <c r="F64" s="206" t="s">
        <v>38</v>
      </c>
      <c r="G64" s="206"/>
      <c r="H64" s="207">
        <v>710</v>
      </c>
      <c r="J64" s="206"/>
      <c r="K64" s="206"/>
      <c r="L64" s="206"/>
      <c r="M64" s="206" t="s">
        <v>38</v>
      </c>
      <c r="N64" s="206"/>
      <c r="O64" s="207">
        <v>711</v>
      </c>
      <c r="Q64" s="206"/>
      <c r="R64" s="206"/>
      <c r="S64" s="206"/>
      <c r="T64" s="206" t="s">
        <v>38</v>
      </c>
      <c r="U64" s="206"/>
      <c r="V64" s="207">
        <v>750</v>
      </c>
    </row>
    <row r="65" spans="3:22" s="224" customFormat="1" ht="15" thickBot="1">
      <c r="C65" s="345" t="s">
        <v>103</v>
      </c>
      <c r="D65" s="346"/>
      <c r="E65" s="346"/>
      <c r="F65" s="346"/>
      <c r="G65" s="346"/>
      <c r="H65" s="372"/>
      <c r="J65" s="345" t="s">
        <v>118</v>
      </c>
      <c r="K65" s="346"/>
      <c r="L65" s="346"/>
      <c r="M65" s="346"/>
      <c r="N65" s="346"/>
      <c r="O65" s="372"/>
      <c r="Q65" s="345" t="s">
        <v>105</v>
      </c>
      <c r="R65" s="346"/>
      <c r="S65" s="346"/>
      <c r="T65" s="346"/>
      <c r="U65" s="346"/>
      <c r="V65" s="372"/>
    </row>
    <row r="66" spans="3:22" s="224" customFormat="1" ht="15" thickBot="1">
      <c r="C66" s="208" t="s">
        <v>18</v>
      </c>
      <c r="D66" s="209" t="s">
        <v>34</v>
      </c>
      <c r="E66" s="210" t="s">
        <v>24</v>
      </c>
      <c r="F66" s="208" t="s">
        <v>18</v>
      </c>
      <c r="G66" s="209" t="s">
        <v>34</v>
      </c>
      <c r="H66" s="209" t="s">
        <v>24</v>
      </c>
      <c r="J66" s="208" t="s">
        <v>18</v>
      </c>
      <c r="K66" s="209" t="s">
        <v>34</v>
      </c>
      <c r="L66" s="210" t="s">
        <v>24</v>
      </c>
      <c r="M66" s="208" t="s">
        <v>18</v>
      </c>
      <c r="N66" s="209" t="s">
        <v>34</v>
      </c>
      <c r="O66" s="209" t="s">
        <v>24</v>
      </c>
      <c r="Q66" s="208" t="s">
        <v>18</v>
      </c>
      <c r="R66" s="209" t="s">
        <v>34</v>
      </c>
      <c r="S66" s="210" t="s">
        <v>24</v>
      </c>
      <c r="T66" s="208" t="s">
        <v>18</v>
      </c>
      <c r="U66" s="209" t="s">
        <v>34</v>
      </c>
      <c r="V66" s="209" t="s">
        <v>24</v>
      </c>
    </row>
    <row r="67" spans="3:22" s="224" customFormat="1">
      <c r="C67" s="225">
        <v>44287</v>
      </c>
      <c r="D67" s="212" t="s">
        <v>35</v>
      </c>
      <c r="E67" s="213">
        <v>5800</v>
      </c>
      <c r="F67" s="211"/>
      <c r="G67" s="212"/>
      <c r="H67" s="213"/>
      <c r="J67" s="225"/>
      <c r="K67" s="212"/>
      <c r="L67" s="213"/>
      <c r="M67" s="211">
        <v>44287</v>
      </c>
      <c r="N67" s="212" t="s">
        <v>35</v>
      </c>
      <c r="O67" s="213">
        <v>1250</v>
      </c>
      <c r="Q67" s="225">
        <v>44287</v>
      </c>
      <c r="R67" s="212" t="s">
        <v>35</v>
      </c>
      <c r="S67" s="213">
        <v>30000</v>
      </c>
      <c r="T67" s="211"/>
      <c r="U67" s="212"/>
      <c r="V67" s="213"/>
    </row>
    <row r="68" spans="3:22" s="224" customFormat="1">
      <c r="C68" s="225"/>
      <c r="D68" s="212"/>
      <c r="E68" s="212"/>
      <c r="F68" s="211"/>
      <c r="G68" s="212"/>
      <c r="H68" s="213"/>
      <c r="J68" s="225"/>
      <c r="K68" s="212"/>
      <c r="L68" s="212"/>
      <c r="M68" s="211"/>
      <c r="N68" s="212"/>
      <c r="O68" s="213"/>
      <c r="Q68" s="225"/>
      <c r="R68" s="212"/>
      <c r="S68" s="212"/>
      <c r="T68" s="211"/>
      <c r="U68" s="212"/>
      <c r="V68" s="213"/>
    </row>
    <row r="69" spans="3:22" s="224" customFormat="1">
      <c r="C69" s="206"/>
      <c r="D69" s="206"/>
      <c r="E69" s="206"/>
      <c r="F69" s="217"/>
      <c r="G69" s="206"/>
      <c r="H69" s="216"/>
      <c r="J69" s="206"/>
      <c r="K69" s="206"/>
      <c r="L69" s="206"/>
      <c r="M69" s="217"/>
      <c r="N69" s="206"/>
      <c r="O69" s="216"/>
      <c r="Q69" s="206"/>
      <c r="R69" s="206"/>
      <c r="S69" s="206"/>
      <c r="T69" s="217"/>
      <c r="U69" s="206"/>
      <c r="V69" s="216"/>
    </row>
    <row r="70" spans="3:22" s="224" customFormat="1">
      <c r="C70" s="206"/>
      <c r="D70" s="206"/>
      <c r="E70" s="206"/>
      <c r="F70" s="217" t="s">
        <v>38</v>
      </c>
      <c r="G70" s="206"/>
      <c r="H70" s="206"/>
      <c r="J70" s="206"/>
      <c r="K70" s="206"/>
      <c r="L70" s="206"/>
      <c r="M70" s="217" t="s">
        <v>38</v>
      </c>
      <c r="N70" s="206"/>
      <c r="O70" s="206"/>
      <c r="Q70" s="206"/>
      <c r="R70" s="206"/>
      <c r="S70" s="206"/>
      <c r="T70" s="217" t="s">
        <v>38</v>
      </c>
      <c r="U70" s="206"/>
      <c r="V70" s="206"/>
    </row>
    <row r="71" spans="3:22" s="224" customFormat="1" ht="15" thickBot="1">
      <c r="C71" s="206"/>
      <c r="D71" s="206"/>
      <c r="E71" s="206"/>
      <c r="F71" s="206" t="s">
        <v>38</v>
      </c>
      <c r="G71" s="206"/>
      <c r="H71" s="207">
        <v>851</v>
      </c>
      <c r="J71" s="206"/>
      <c r="K71" s="206"/>
      <c r="L71" s="206"/>
      <c r="M71" s="206" t="s">
        <v>38</v>
      </c>
      <c r="N71" s="206"/>
      <c r="O71" s="207">
        <v>825</v>
      </c>
      <c r="Q71" s="206"/>
      <c r="R71" s="206"/>
      <c r="S71" s="206"/>
      <c r="T71" s="206" t="s">
        <v>38</v>
      </c>
      <c r="U71" s="206"/>
      <c r="V71" s="207">
        <v>751</v>
      </c>
    </row>
    <row r="72" spans="3:22" s="224" customFormat="1" ht="15" thickBot="1">
      <c r="C72" s="345" t="s">
        <v>119</v>
      </c>
      <c r="D72" s="346"/>
      <c r="E72" s="346"/>
      <c r="F72" s="346"/>
      <c r="G72" s="346"/>
      <c r="H72" s="372"/>
      <c r="J72" s="345" t="s">
        <v>120</v>
      </c>
      <c r="K72" s="346"/>
      <c r="L72" s="346"/>
      <c r="M72" s="346"/>
      <c r="N72" s="346"/>
      <c r="O72" s="372"/>
      <c r="Q72" s="345" t="s">
        <v>121</v>
      </c>
      <c r="R72" s="346"/>
      <c r="S72" s="346"/>
      <c r="T72" s="346"/>
      <c r="U72" s="346"/>
      <c r="V72" s="372"/>
    </row>
    <row r="73" spans="3:22" s="224" customFormat="1" ht="15" thickBot="1">
      <c r="C73" s="208" t="s">
        <v>18</v>
      </c>
      <c r="D73" s="209" t="s">
        <v>34</v>
      </c>
      <c r="E73" s="210" t="s">
        <v>24</v>
      </c>
      <c r="F73" s="208" t="s">
        <v>18</v>
      </c>
      <c r="G73" s="209" t="s">
        <v>34</v>
      </c>
      <c r="H73" s="209" t="s">
        <v>24</v>
      </c>
      <c r="J73" s="208" t="s">
        <v>18</v>
      </c>
      <c r="K73" s="209" t="s">
        <v>34</v>
      </c>
      <c r="L73" s="210" t="s">
        <v>24</v>
      </c>
      <c r="M73" s="208" t="s">
        <v>18</v>
      </c>
      <c r="N73" s="209" t="s">
        <v>34</v>
      </c>
      <c r="O73" s="209" t="s">
        <v>24</v>
      </c>
      <c r="Q73" s="208" t="s">
        <v>18</v>
      </c>
      <c r="R73" s="209" t="s">
        <v>34</v>
      </c>
      <c r="S73" s="210" t="s">
        <v>24</v>
      </c>
      <c r="T73" s="208" t="s">
        <v>18</v>
      </c>
      <c r="U73" s="209" t="s">
        <v>34</v>
      </c>
      <c r="V73" s="209" t="s">
        <v>24</v>
      </c>
    </row>
    <row r="74" spans="3:22" s="224" customFormat="1">
      <c r="C74" s="225">
        <v>44287</v>
      </c>
      <c r="D74" s="212" t="s">
        <v>35</v>
      </c>
      <c r="E74" s="213"/>
      <c r="F74" s="211">
        <v>44287</v>
      </c>
      <c r="G74" s="212" t="s">
        <v>35</v>
      </c>
      <c r="H74" s="213">
        <v>50000</v>
      </c>
      <c r="J74" s="225"/>
      <c r="K74" s="212"/>
      <c r="L74" s="213"/>
      <c r="M74" s="211">
        <v>44287</v>
      </c>
      <c r="N74" s="212" t="s">
        <v>35</v>
      </c>
      <c r="O74" s="213">
        <v>5640</v>
      </c>
      <c r="Q74" s="225"/>
      <c r="R74" s="212"/>
      <c r="S74" s="213"/>
      <c r="T74" s="211">
        <v>44287</v>
      </c>
      <c r="U74" s="212" t="s">
        <v>35</v>
      </c>
      <c r="V74" s="213">
        <v>5700</v>
      </c>
    </row>
    <row r="75" spans="3:22" s="224" customFormat="1">
      <c r="C75" s="225"/>
      <c r="D75" s="212"/>
      <c r="E75" s="212"/>
      <c r="F75" s="211"/>
      <c r="G75" s="212"/>
      <c r="H75" s="213"/>
      <c r="J75" s="225"/>
      <c r="K75" s="212"/>
      <c r="L75" s="212"/>
      <c r="M75" s="211"/>
      <c r="N75" s="212"/>
      <c r="O75" s="213"/>
      <c r="Q75" s="225"/>
      <c r="R75" s="212"/>
      <c r="S75" s="212"/>
      <c r="T75" s="211"/>
      <c r="U75" s="212"/>
      <c r="V75" s="213"/>
    </row>
    <row r="76" spans="3:22" s="224" customFormat="1">
      <c r="C76" s="206"/>
      <c r="D76" s="206"/>
      <c r="E76" s="206"/>
      <c r="F76" s="217"/>
      <c r="G76" s="206"/>
      <c r="H76" s="216"/>
      <c r="J76" s="206"/>
      <c r="K76" s="206"/>
      <c r="L76" s="206"/>
      <c r="M76" s="217"/>
      <c r="N76" s="206"/>
      <c r="O76" s="216"/>
      <c r="Q76" s="206"/>
      <c r="R76" s="206"/>
      <c r="S76" s="206"/>
      <c r="T76" s="217"/>
      <c r="U76" s="206"/>
      <c r="V76" s="216"/>
    </row>
    <row r="77" spans="3:22" s="224" customFormat="1">
      <c r="C77" s="206"/>
      <c r="D77" s="206"/>
      <c r="E77" s="206"/>
      <c r="F77" s="217" t="s">
        <v>38</v>
      </c>
      <c r="G77" s="206"/>
      <c r="H77" s="206"/>
      <c r="J77" s="206"/>
      <c r="K77" s="206"/>
      <c r="L77" s="206"/>
      <c r="M77" s="217" t="s">
        <v>38</v>
      </c>
      <c r="N77" s="206"/>
      <c r="O77" s="206"/>
      <c r="Q77" s="206"/>
      <c r="R77" s="206"/>
      <c r="S77" s="206"/>
      <c r="T77" s="217" t="s">
        <v>38</v>
      </c>
      <c r="U77" s="206"/>
      <c r="V77" s="206"/>
    </row>
    <row r="78" spans="3:22" s="224" customFormat="1" ht="15" thickBot="1">
      <c r="C78" s="206"/>
      <c r="D78" s="206"/>
      <c r="E78" s="206"/>
      <c r="F78" s="206" t="s">
        <v>38</v>
      </c>
      <c r="G78" s="206"/>
      <c r="H78" s="207">
        <v>897</v>
      </c>
      <c r="J78" s="206"/>
      <c r="K78" s="206"/>
      <c r="L78" s="206"/>
      <c r="M78" s="206" t="s">
        <v>38</v>
      </c>
      <c r="N78" s="206"/>
      <c r="O78" s="207">
        <v>960</v>
      </c>
      <c r="Q78" s="206"/>
      <c r="R78" s="206"/>
      <c r="S78" s="206"/>
      <c r="T78" s="206" t="s">
        <v>38</v>
      </c>
      <c r="U78" s="206"/>
      <c r="V78" s="207">
        <v>490</v>
      </c>
    </row>
    <row r="79" spans="3:22" s="224" customFormat="1" ht="15" thickBot="1">
      <c r="C79" s="345" t="s">
        <v>122</v>
      </c>
      <c r="D79" s="346"/>
      <c r="E79" s="346"/>
      <c r="F79" s="346"/>
      <c r="G79" s="346"/>
      <c r="H79" s="372"/>
      <c r="J79" s="345" t="s">
        <v>111</v>
      </c>
      <c r="K79" s="346"/>
      <c r="L79" s="346"/>
      <c r="M79" s="346"/>
      <c r="N79" s="346"/>
      <c r="O79" s="372"/>
      <c r="Q79" s="345" t="s">
        <v>67</v>
      </c>
      <c r="R79" s="346"/>
      <c r="S79" s="346"/>
      <c r="T79" s="346"/>
      <c r="U79" s="346"/>
      <c r="V79" s="372"/>
    </row>
    <row r="80" spans="3:22" s="224" customFormat="1" ht="15" thickBot="1">
      <c r="C80" s="208" t="s">
        <v>18</v>
      </c>
      <c r="D80" s="209" t="s">
        <v>34</v>
      </c>
      <c r="E80" s="210" t="s">
        <v>24</v>
      </c>
      <c r="F80" s="208" t="s">
        <v>18</v>
      </c>
      <c r="G80" s="209" t="s">
        <v>34</v>
      </c>
      <c r="H80" s="209" t="s">
        <v>24</v>
      </c>
      <c r="J80" s="208" t="s">
        <v>18</v>
      </c>
      <c r="K80" s="209" t="s">
        <v>34</v>
      </c>
      <c r="L80" s="210" t="s">
        <v>24</v>
      </c>
      <c r="M80" s="208" t="s">
        <v>18</v>
      </c>
      <c r="N80" s="209" t="s">
        <v>34</v>
      </c>
      <c r="O80" s="209" t="s">
        <v>24</v>
      </c>
      <c r="Q80" s="208" t="s">
        <v>18</v>
      </c>
      <c r="R80" s="209" t="s">
        <v>34</v>
      </c>
      <c r="S80" s="210" t="s">
        <v>24</v>
      </c>
      <c r="T80" s="208" t="s">
        <v>18</v>
      </c>
      <c r="U80" s="209" t="s">
        <v>34</v>
      </c>
      <c r="V80" s="209" t="s">
        <v>24</v>
      </c>
    </row>
    <row r="81" spans="3:22" s="224" customFormat="1">
      <c r="C81" s="225"/>
      <c r="D81" s="212"/>
      <c r="E81" s="213"/>
      <c r="F81" s="211">
        <v>44287</v>
      </c>
      <c r="G81" s="212" t="s">
        <v>35</v>
      </c>
      <c r="H81" s="213">
        <v>60000</v>
      </c>
      <c r="J81" s="225"/>
      <c r="K81" s="212"/>
      <c r="L81" s="213"/>
      <c r="M81" s="211">
        <v>44287</v>
      </c>
      <c r="N81" s="212" t="s">
        <v>35</v>
      </c>
      <c r="O81" s="213">
        <v>113440.04</v>
      </c>
      <c r="Q81" s="222">
        <v>44316</v>
      </c>
      <c r="R81" s="215" t="s">
        <v>40</v>
      </c>
      <c r="S81" s="216">
        <f>'5 - Cash Payments Journal '!M12</f>
        <v>15</v>
      </c>
      <c r="T81" s="211"/>
      <c r="U81" s="212"/>
      <c r="V81" s="213"/>
    </row>
    <row r="82" spans="3:22" s="224" customFormat="1">
      <c r="C82" s="225"/>
      <c r="D82" s="212"/>
      <c r="E82" s="212"/>
      <c r="F82" s="211"/>
      <c r="G82" s="212"/>
      <c r="H82" s="213"/>
      <c r="J82" s="225"/>
      <c r="K82" s="212"/>
      <c r="L82" s="212"/>
      <c r="M82" s="211"/>
      <c r="N82" s="212"/>
      <c r="O82" s="213"/>
      <c r="Q82" s="225"/>
      <c r="R82" s="212"/>
      <c r="S82" s="212"/>
      <c r="T82" s="211"/>
      <c r="U82" s="212"/>
      <c r="V82" s="213"/>
    </row>
    <row r="83" spans="3:22" s="224" customFormat="1">
      <c r="C83" s="206"/>
      <c r="D83" s="206"/>
      <c r="E83" s="206"/>
      <c r="F83" s="217"/>
      <c r="G83" s="206"/>
      <c r="H83" s="216"/>
      <c r="J83" s="206"/>
      <c r="K83" s="206"/>
      <c r="L83" s="206"/>
      <c r="M83" s="217"/>
      <c r="N83" s="206"/>
      <c r="O83" s="216"/>
      <c r="Q83" s="206"/>
      <c r="R83" s="206"/>
      <c r="S83" s="206"/>
      <c r="T83" s="217"/>
      <c r="U83" s="206"/>
      <c r="V83" s="216"/>
    </row>
    <row r="84" spans="3:22" s="224" customFormat="1">
      <c r="C84" s="206"/>
      <c r="D84" s="206"/>
      <c r="E84" s="206"/>
      <c r="F84" s="217" t="s">
        <v>38</v>
      </c>
      <c r="G84" s="206"/>
      <c r="H84" s="206"/>
      <c r="J84" s="206"/>
      <c r="K84" s="206"/>
      <c r="L84" s="206"/>
      <c r="M84" s="217" t="s">
        <v>38</v>
      </c>
      <c r="N84" s="206"/>
      <c r="O84" s="206"/>
      <c r="Q84" s="206"/>
      <c r="R84" s="206"/>
      <c r="S84" s="206"/>
      <c r="T84" s="217" t="s">
        <v>38</v>
      </c>
      <c r="U84" s="206"/>
      <c r="V84" s="206"/>
    </row>
    <row r="85" spans="3:22" s="224" customFormat="1">
      <c r="C85" s="205"/>
      <c r="D85" s="205"/>
      <c r="E85" s="205"/>
      <c r="F85" s="205"/>
      <c r="G85" s="205"/>
      <c r="H85" s="205"/>
      <c r="J85" s="205"/>
      <c r="K85" s="205"/>
      <c r="L85" s="205"/>
      <c r="M85" s="205"/>
      <c r="N85" s="205"/>
      <c r="O85" s="205"/>
      <c r="Q85" s="205"/>
      <c r="R85" s="205"/>
      <c r="S85" s="205"/>
      <c r="T85" s="205"/>
      <c r="U85" s="205"/>
      <c r="V85" s="205"/>
    </row>
    <row r="86" spans="3:22" s="224" customFormat="1"/>
    <row r="87" spans="3:22" s="224" customFormat="1"/>
    <row r="88" spans="3:22" s="224" customFormat="1"/>
    <row r="89" spans="3:22" s="224" customFormat="1"/>
    <row r="90" spans="3:22" s="224" customFormat="1"/>
    <row r="91" spans="3:22" s="224" customFormat="1"/>
    <row r="92" spans="3:22" s="224" customFormat="1"/>
    <row r="93" spans="3:22" s="224" customFormat="1"/>
    <row r="94" spans="3:22" s="224" customFormat="1"/>
    <row r="95" spans="3:22" s="224" customFormat="1"/>
    <row r="96" spans="3:22" s="224" customFormat="1"/>
    <row r="97" s="224" customFormat="1"/>
    <row r="98" s="224" customFormat="1"/>
    <row r="99" s="224" customFormat="1"/>
    <row r="100" s="224" customFormat="1"/>
    <row r="101" s="224" customFormat="1"/>
    <row r="102" s="224" customFormat="1"/>
    <row r="103" s="224" customFormat="1"/>
    <row r="104" s="224" customFormat="1"/>
    <row r="105" s="224" customFormat="1"/>
    <row r="106" s="224" customFormat="1"/>
    <row r="107" s="224" customFormat="1"/>
    <row r="108" s="224" customFormat="1"/>
    <row r="109" s="224" customFormat="1"/>
    <row r="110" s="224" customFormat="1"/>
    <row r="111" s="224" customFormat="1"/>
    <row r="112" s="224" customFormat="1"/>
    <row r="113" s="224" customFormat="1"/>
    <row r="114" s="224" customFormat="1"/>
    <row r="115" s="224" customFormat="1"/>
    <row r="116" s="224" customFormat="1"/>
    <row r="117" s="224" customFormat="1"/>
    <row r="118" s="224" customFormat="1"/>
    <row r="119" s="224" customFormat="1"/>
    <row r="120" s="224" customFormat="1"/>
    <row r="121" s="224" customFormat="1"/>
    <row r="122" s="224" customFormat="1"/>
    <row r="123" s="224" customFormat="1"/>
    <row r="124" s="224" customFormat="1"/>
    <row r="125" s="224" customFormat="1"/>
    <row r="126" s="224" customFormat="1"/>
    <row r="127" s="224" customFormat="1"/>
    <row r="128" s="224" customFormat="1"/>
    <row r="129" s="224" customFormat="1"/>
    <row r="130" s="224" customFormat="1"/>
    <row r="131" s="224" customFormat="1"/>
    <row r="132" s="224" customFormat="1"/>
    <row r="133" s="224" customFormat="1"/>
    <row r="134" s="224" customFormat="1"/>
    <row r="135" s="224" customFormat="1"/>
    <row r="136" s="224" customFormat="1"/>
    <row r="137" s="224" customFormat="1"/>
    <row r="138" s="224" customFormat="1"/>
    <row r="139" s="224" customFormat="1"/>
    <row r="140" s="224" customFormat="1"/>
    <row r="141" s="224" customFormat="1"/>
    <row r="142" s="224" customFormat="1"/>
    <row r="143" s="224" customFormat="1"/>
    <row r="144" s="224" customFormat="1"/>
    <row r="145" s="224" customFormat="1"/>
    <row r="146" s="224" customFormat="1"/>
    <row r="147" s="224" customFormat="1"/>
    <row r="148" s="224" customFormat="1"/>
    <row r="149" s="224" customFormat="1"/>
    <row r="150" s="224" customFormat="1"/>
    <row r="151" s="224" customFormat="1"/>
    <row r="152" s="224" customFormat="1"/>
    <row r="153" s="224" customFormat="1"/>
    <row r="154" s="224" customFormat="1"/>
    <row r="155" s="224" customFormat="1"/>
    <row r="156" s="224" customFormat="1"/>
    <row r="157" s="224" customFormat="1"/>
    <row r="158" s="224" customFormat="1"/>
    <row r="159" s="224" customFormat="1"/>
    <row r="160" s="224" customFormat="1"/>
    <row r="161" s="224" customFormat="1"/>
    <row r="162" s="224" customFormat="1"/>
    <row r="163" s="224" customFormat="1"/>
    <row r="164" s="224" customFormat="1"/>
    <row r="165" s="224" customFormat="1"/>
    <row r="166" s="224" customFormat="1"/>
    <row r="167" s="224" customFormat="1"/>
    <row r="168" s="224" customFormat="1"/>
    <row r="169" s="224" customFormat="1"/>
    <row r="170" s="224" customFormat="1"/>
    <row r="171" s="224" customFormat="1"/>
    <row r="172" s="224" customFormat="1"/>
    <row r="173" s="224" customFormat="1"/>
    <row r="174" s="224" customFormat="1"/>
    <row r="175" s="224" customFormat="1"/>
    <row r="176" s="224" customFormat="1"/>
    <row r="177" s="224" customFormat="1"/>
    <row r="178" s="224" customFormat="1"/>
    <row r="179" s="224" customFormat="1"/>
    <row r="180" s="224" customFormat="1"/>
    <row r="181" s="224" customFormat="1"/>
    <row r="182" s="224" customFormat="1"/>
    <row r="183" s="224" customFormat="1"/>
    <row r="184" s="224" customFormat="1"/>
    <row r="185" s="224" customFormat="1"/>
    <row r="186" s="224" customFormat="1"/>
    <row r="187" s="224" customFormat="1"/>
    <row r="188" s="224" customFormat="1"/>
    <row r="189" s="224" customFormat="1"/>
    <row r="190" s="224" customFormat="1"/>
    <row r="191" s="224" customFormat="1"/>
    <row r="192" s="224" customFormat="1"/>
    <row r="193" s="224" customFormat="1"/>
    <row r="194" s="224" customFormat="1"/>
    <row r="195" s="224" customFormat="1"/>
    <row r="196" s="224" customFormat="1"/>
    <row r="197" s="224" customFormat="1"/>
    <row r="198" s="224" customFormat="1"/>
    <row r="199" s="224" customFormat="1"/>
    <row r="200" s="224" customFormat="1"/>
    <row r="201" s="224" customFormat="1"/>
    <row r="202" s="224" customFormat="1"/>
    <row r="203" s="224" customFormat="1"/>
    <row r="204" s="224" customFormat="1"/>
    <row r="205" s="224" customFormat="1"/>
    <row r="206" s="224" customFormat="1"/>
    <row r="207" s="224" customFormat="1"/>
    <row r="208" s="224" customFormat="1"/>
    <row r="209" s="224" customFormat="1"/>
    <row r="210" s="224" customFormat="1"/>
    <row r="211" s="224" customFormat="1"/>
    <row r="212" s="224" customFormat="1"/>
    <row r="213" s="224" customFormat="1"/>
    <row r="214" s="224" customFormat="1"/>
    <row r="215" s="224" customFormat="1"/>
    <row r="216" s="224" customFormat="1"/>
    <row r="217" s="224" customFormat="1"/>
    <row r="218" s="224" customFormat="1"/>
    <row r="219" s="224" customFormat="1"/>
    <row r="220" s="224" customFormat="1"/>
    <row r="221" s="224" customFormat="1"/>
    <row r="222" s="224" customFormat="1"/>
    <row r="223" s="224" customFormat="1"/>
    <row r="224" s="224" customFormat="1"/>
    <row r="225" s="224" customFormat="1"/>
    <row r="226" s="224" customFormat="1"/>
    <row r="227" s="224" customFormat="1"/>
    <row r="228" s="224" customFormat="1"/>
    <row r="229" s="224" customFormat="1"/>
    <row r="230" s="224" customFormat="1"/>
    <row r="231" s="224" customFormat="1"/>
    <row r="232" s="224" customFormat="1"/>
    <row r="233" s="224" customFormat="1"/>
    <row r="234" s="224" customFormat="1"/>
    <row r="235" s="224" customFormat="1"/>
    <row r="236" s="224" customFormat="1"/>
    <row r="237" s="224" customFormat="1"/>
    <row r="238" s="224" customFormat="1"/>
    <row r="239" s="224" customFormat="1"/>
    <row r="240" s="224" customFormat="1"/>
    <row r="241" s="224" customFormat="1"/>
    <row r="242" s="224" customFormat="1"/>
    <row r="243" s="224" customFormat="1"/>
    <row r="244" s="224" customFormat="1"/>
    <row r="245" s="224" customFormat="1"/>
    <row r="246" s="224" customFormat="1"/>
    <row r="247" s="224" customFormat="1"/>
    <row r="248" s="224" customFormat="1"/>
    <row r="249" s="224" customFormat="1"/>
    <row r="250" s="224" customFormat="1"/>
    <row r="251" s="224" customFormat="1"/>
    <row r="252" s="224" customFormat="1"/>
    <row r="253" s="224" customFormat="1"/>
    <row r="254" s="224" customFormat="1"/>
    <row r="255" s="224" customFormat="1"/>
    <row r="256" s="224" customFormat="1"/>
    <row r="257" s="224" customFormat="1"/>
    <row r="258" s="224" customFormat="1"/>
    <row r="259" s="224" customFormat="1"/>
    <row r="260" s="224" customFormat="1"/>
    <row r="261" s="224" customFormat="1"/>
    <row r="262" s="224" customFormat="1"/>
    <row r="263" s="224" customFormat="1"/>
    <row r="264" s="224" customFormat="1"/>
    <row r="265" s="224" customFormat="1"/>
    <row r="266" s="224" customFormat="1"/>
    <row r="267" s="224" customFormat="1"/>
    <row r="268" s="224" customFormat="1"/>
    <row r="269" s="224" customFormat="1"/>
    <row r="270" s="224" customFormat="1"/>
    <row r="271" s="224" customFormat="1"/>
    <row r="272" s="224" customFormat="1"/>
    <row r="273" s="224" customFormat="1"/>
    <row r="274" s="224" customFormat="1"/>
    <row r="275" s="224" customFormat="1"/>
    <row r="276" s="224" customFormat="1"/>
    <row r="277" s="224" customFormat="1"/>
    <row r="278" s="224" customFormat="1"/>
    <row r="279" s="224" customFormat="1"/>
    <row r="280" s="224" customFormat="1"/>
    <row r="281" s="224" customFormat="1"/>
    <row r="282" s="224" customFormat="1"/>
    <row r="283" s="224" customFormat="1"/>
    <row r="284" s="224" customFormat="1"/>
    <row r="285" s="224" customFormat="1"/>
    <row r="286" s="224" customFormat="1"/>
    <row r="287" s="224" customFormat="1"/>
    <row r="288" s="224" customFormat="1"/>
    <row r="289" s="224" customFormat="1"/>
    <row r="290" s="224" customFormat="1"/>
    <row r="291" s="224" customFormat="1"/>
    <row r="292" s="224" customFormat="1"/>
    <row r="293" s="224" customFormat="1"/>
    <row r="294" s="224" customFormat="1"/>
    <row r="295" s="224" customFormat="1"/>
    <row r="296" s="224" customFormat="1"/>
    <row r="297" s="224" customFormat="1"/>
    <row r="298" s="224" customFormat="1"/>
    <row r="299" s="224" customFormat="1"/>
    <row r="300" s="224" customFormat="1"/>
    <row r="301" s="224" customFormat="1"/>
    <row r="302" s="224" customFormat="1"/>
    <row r="303" s="224" customFormat="1"/>
    <row r="304" s="224" customFormat="1"/>
    <row r="305" s="224" customFormat="1"/>
    <row r="306" s="224" customFormat="1"/>
    <row r="307" s="224" customFormat="1"/>
    <row r="308" s="224" customFormat="1"/>
    <row r="309" s="224" customFormat="1"/>
    <row r="310" s="224" customFormat="1"/>
    <row r="311" s="224" customFormat="1"/>
    <row r="312" s="224" customFormat="1"/>
    <row r="313" s="224" customFormat="1"/>
    <row r="314" s="224" customFormat="1"/>
    <row r="315" s="224" customFormat="1"/>
    <row r="316" s="224" customFormat="1"/>
    <row r="317" s="224" customFormat="1"/>
    <row r="318" s="224" customFormat="1"/>
    <row r="319" s="224" customFormat="1"/>
    <row r="320" s="224" customFormat="1"/>
    <row r="321" s="224" customFormat="1"/>
    <row r="322" s="224" customFormat="1"/>
    <row r="323" s="224" customFormat="1"/>
    <row r="324" s="224" customFormat="1"/>
    <row r="325" s="224" customFormat="1"/>
    <row r="326" s="224" customFormat="1"/>
    <row r="327" s="224" customFormat="1"/>
    <row r="328" s="224" customFormat="1"/>
    <row r="329" s="224" customFormat="1"/>
    <row r="330" s="224" customFormat="1"/>
    <row r="331" s="224" customFormat="1"/>
    <row r="332" s="224" customFormat="1"/>
    <row r="333" s="224" customFormat="1"/>
    <row r="334" s="224" customFormat="1"/>
    <row r="335" s="224" customFormat="1"/>
    <row r="336" s="224" customFormat="1"/>
    <row r="337" s="224" customFormat="1"/>
    <row r="338" s="224" customFormat="1"/>
    <row r="339" s="224" customFormat="1"/>
    <row r="340" s="224" customFormat="1"/>
    <row r="341" s="224" customFormat="1"/>
    <row r="342" s="224" customFormat="1"/>
    <row r="343" s="224" customFormat="1"/>
    <row r="344" s="224" customFormat="1"/>
    <row r="345" s="224" customFormat="1"/>
    <row r="346" s="224" customFormat="1"/>
    <row r="347" s="224" customFormat="1"/>
    <row r="348" s="224" customFormat="1"/>
    <row r="349" s="224" customFormat="1"/>
    <row r="350" s="224" customFormat="1"/>
    <row r="351" s="224" customFormat="1"/>
    <row r="352" s="224" customFormat="1"/>
    <row r="353" s="224" customFormat="1"/>
    <row r="354" s="224" customFormat="1"/>
    <row r="355" s="224" customFormat="1"/>
    <row r="356" s="224" customFormat="1"/>
    <row r="357" s="224" customFormat="1"/>
    <row r="358" s="224" customFormat="1"/>
    <row r="359" s="224" customFormat="1"/>
    <row r="360" s="224" customFormat="1"/>
    <row r="361" s="224" customFormat="1"/>
    <row r="362" s="224" customFormat="1"/>
    <row r="363" s="224" customFormat="1"/>
    <row r="364" s="224" customFormat="1"/>
    <row r="365" s="224" customFormat="1"/>
    <row r="366" s="224" customFormat="1"/>
    <row r="367" s="224" customFormat="1"/>
    <row r="368" s="224" customFormat="1"/>
    <row r="369" s="224" customFormat="1"/>
    <row r="370" s="224" customFormat="1"/>
    <row r="371" s="224" customFormat="1"/>
    <row r="372" s="224" customFormat="1"/>
    <row r="373" s="224" customFormat="1"/>
    <row r="374" s="224" customFormat="1"/>
    <row r="375" s="224" customFormat="1"/>
    <row r="376" s="224" customFormat="1"/>
    <row r="377" s="224" customFormat="1"/>
    <row r="378" s="224" customFormat="1"/>
    <row r="379" s="224" customFormat="1"/>
    <row r="380" s="224" customFormat="1"/>
    <row r="381" s="224" customFormat="1"/>
    <row r="382" s="224" customFormat="1"/>
    <row r="383" s="224" customFormat="1"/>
    <row r="384" s="224" customFormat="1"/>
    <row r="385" s="224" customFormat="1"/>
    <row r="386" s="224" customFormat="1"/>
    <row r="387" s="224" customFormat="1"/>
    <row r="388" s="224" customFormat="1"/>
    <row r="389" s="224" customFormat="1"/>
    <row r="390" s="224" customFormat="1"/>
    <row r="391" s="224" customFormat="1"/>
    <row r="392" s="224" customFormat="1"/>
    <row r="393" s="224" customFormat="1"/>
    <row r="394" s="224" customFormat="1"/>
    <row r="395" s="224" customFormat="1"/>
    <row r="396" s="224" customFormat="1"/>
    <row r="397" s="224" customFormat="1"/>
    <row r="398" s="224" customFormat="1"/>
    <row r="399" s="224" customFormat="1"/>
    <row r="400" s="224" customFormat="1"/>
    <row r="401" s="224" customFormat="1"/>
    <row r="402" s="224" customFormat="1"/>
    <row r="403" s="224" customFormat="1"/>
    <row r="404" s="224" customFormat="1"/>
    <row r="405" s="224" customFormat="1"/>
    <row r="406" s="224" customFormat="1"/>
    <row r="407" s="224" customFormat="1"/>
    <row r="408" s="224" customFormat="1"/>
    <row r="409" s="224" customFormat="1"/>
    <row r="410" s="224" customFormat="1"/>
    <row r="411" s="224" customFormat="1"/>
    <row r="412" s="224" customFormat="1"/>
    <row r="413" s="224" customFormat="1"/>
    <row r="414" s="224" customFormat="1"/>
    <row r="415" s="224" customFormat="1"/>
    <row r="416" s="224" customFormat="1"/>
    <row r="417" s="224" customFormat="1"/>
    <row r="418" s="224" customFormat="1"/>
    <row r="419" s="224" customFormat="1"/>
    <row r="420" s="224" customFormat="1"/>
    <row r="421" s="224" customFormat="1"/>
    <row r="422" s="224" customFormat="1"/>
    <row r="423" s="224" customFormat="1"/>
    <row r="424" s="224" customFormat="1"/>
    <row r="425" s="224" customFormat="1"/>
    <row r="426" s="224" customFormat="1"/>
    <row r="427" s="224" customFormat="1"/>
    <row r="428" s="224" customFormat="1"/>
    <row r="429" s="224" customFormat="1"/>
    <row r="430" s="224" customFormat="1"/>
    <row r="431" s="224" customFormat="1"/>
    <row r="432" s="224" customFormat="1"/>
    <row r="433" s="224" customFormat="1"/>
    <row r="434" s="224" customFormat="1"/>
    <row r="435" s="224" customFormat="1"/>
    <row r="436" s="224" customFormat="1"/>
    <row r="437" s="224" customFormat="1"/>
    <row r="438" s="224" customFormat="1"/>
    <row r="439" s="224" customFormat="1"/>
    <row r="440" s="224" customFormat="1"/>
    <row r="441" s="224" customFormat="1"/>
    <row r="442" s="224" customFormat="1"/>
    <row r="443" s="224" customFormat="1"/>
    <row r="444" s="224" customFormat="1"/>
    <row r="445" s="224" customFormat="1"/>
    <row r="446" s="224" customFormat="1"/>
    <row r="447" s="224" customFormat="1"/>
    <row r="448" s="224" customFormat="1"/>
    <row r="449" s="224" customFormat="1"/>
    <row r="450" s="224" customFormat="1"/>
    <row r="451" s="224" customFormat="1"/>
    <row r="452" s="224" customFormat="1"/>
    <row r="453" s="224" customFormat="1"/>
    <row r="454" s="224" customFormat="1"/>
    <row r="455" s="224" customFormat="1"/>
    <row r="456" s="224" customFormat="1"/>
    <row r="457" s="224" customFormat="1"/>
    <row r="458" s="224" customFormat="1"/>
    <row r="459" s="224" customFormat="1"/>
    <row r="460" s="224" customFormat="1"/>
    <row r="461" s="224" customFormat="1"/>
    <row r="462" s="224" customFormat="1"/>
    <row r="463" s="224" customFormat="1"/>
    <row r="464" s="224" customFormat="1"/>
    <row r="465" s="224" customFormat="1"/>
    <row r="466" s="224" customFormat="1"/>
    <row r="467" s="224" customFormat="1"/>
    <row r="468" s="224" customFormat="1"/>
    <row r="469" s="224" customFormat="1"/>
    <row r="470" s="224" customFormat="1"/>
    <row r="471" s="224" customFormat="1"/>
    <row r="472" s="224" customFormat="1"/>
  </sheetData>
  <mergeCells count="34">
    <mergeCell ref="C72:H72"/>
    <mergeCell ref="C79:H79"/>
    <mergeCell ref="J79:O79"/>
    <mergeCell ref="J72:O72"/>
    <mergeCell ref="Q72:V72"/>
    <mergeCell ref="Q79:V79"/>
    <mergeCell ref="Q58:V58"/>
    <mergeCell ref="J58:O58"/>
    <mergeCell ref="J65:O65"/>
    <mergeCell ref="Q65:V65"/>
    <mergeCell ref="C58:H58"/>
    <mergeCell ref="C65:H65"/>
    <mergeCell ref="Q45:V45"/>
    <mergeCell ref="J45:O45"/>
    <mergeCell ref="C45:H45"/>
    <mergeCell ref="C51:H51"/>
    <mergeCell ref="J51:O51"/>
    <mergeCell ref="Q51:V51"/>
    <mergeCell ref="C30:H30"/>
    <mergeCell ref="J30:O30"/>
    <mergeCell ref="C37:H37"/>
    <mergeCell ref="J37:O37"/>
    <mergeCell ref="Q6:V6"/>
    <mergeCell ref="Q14:V14"/>
    <mergeCell ref="Q22:V22"/>
    <mergeCell ref="Q30:V30"/>
    <mergeCell ref="Q37:V37"/>
    <mergeCell ref="C22:H22"/>
    <mergeCell ref="J22:O22"/>
    <mergeCell ref="C4:H4"/>
    <mergeCell ref="C6:H6"/>
    <mergeCell ref="J6:O6"/>
    <mergeCell ref="C14:H14"/>
    <mergeCell ref="J14:O1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9B9B-E39B-480B-B975-BA1229D28F39}">
  <dimension ref="A1:AT68"/>
  <sheetViews>
    <sheetView showGridLines="0" zoomScale="80" zoomScaleNormal="80" workbookViewId="0">
      <selection activeCell="K57" sqref="K57"/>
    </sheetView>
  </sheetViews>
  <sheetFormatPr defaultRowHeight="15.6"/>
  <cols>
    <col min="1" max="1" width="8.625"/>
    <col min="2" max="2" width="41.125" bestFit="1" customWidth="1"/>
    <col min="3" max="3" width="5.875" customWidth="1"/>
    <col min="4" max="5" width="10.125" customWidth="1"/>
    <col min="6" max="6" width="15.375" customWidth="1"/>
    <col min="7" max="7" width="10.375" customWidth="1"/>
    <col min="8" max="8" width="11.625" customWidth="1"/>
    <col min="9" max="9" width="8.625"/>
    <col min="10" max="46" width="8.625" style="161"/>
  </cols>
  <sheetData>
    <row r="1" spans="1:9" customFormat="1" ht="15.95" thickBot="1"/>
    <row r="2" spans="1:9" ht="18" customHeight="1">
      <c r="A2" s="326"/>
      <c r="B2" s="369" t="s">
        <v>123</v>
      </c>
      <c r="C2" s="370"/>
      <c r="D2" s="370"/>
      <c r="E2" s="370"/>
      <c r="F2" s="289"/>
      <c r="G2" s="300" t="s">
        <v>124</v>
      </c>
      <c r="H2" s="289"/>
    </row>
    <row r="3" spans="1:9" ht="15.6" customHeight="1">
      <c r="A3" s="327"/>
      <c r="B3" s="366" t="s">
        <v>125</v>
      </c>
      <c r="C3" s="367"/>
      <c r="D3" s="367"/>
      <c r="E3" s="367"/>
      <c r="F3" s="290"/>
      <c r="G3" s="373" t="s">
        <v>15</v>
      </c>
      <c r="H3" s="374"/>
    </row>
    <row r="4" spans="1:9" ht="15.6" customHeight="1">
      <c r="A4" s="327"/>
      <c r="B4" s="366" t="s">
        <v>126</v>
      </c>
      <c r="C4" s="367"/>
      <c r="D4" s="367"/>
      <c r="E4" s="367"/>
      <c r="F4" s="290"/>
      <c r="G4" s="373" t="s">
        <v>126</v>
      </c>
      <c r="H4" s="374"/>
    </row>
    <row r="5" spans="1:9">
      <c r="B5" s="291"/>
      <c r="F5" s="290"/>
      <c r="G5" s="291"/>
      <c r="H5" s="290"/>
    </row>
    <row r="6" spans="1:9">
      <c r="A6" s="325"/>
      <c r="B6" s="292" t="s">
        <v>85</v>
      </c>
      <c r="C6" s="267"/>
      <c r="D6" s="268" t="s">
        <v>86</v>
      </c>
      <c r="E6" s="268" t="s">
        <v>87</v>
      </c>
      <c r="F6" s="290"/>
      <c r="G6" s="301" t="s">
        <v>86</v>
      </c>
      <c r="H6" s="302" t="s">
        <v>87</v>
      </c>
    </row>
    <row r="7" spans="1:9">
      <c r="A7" s="280"/>
      <c r="B7" s="293" t="s">
        <v>22</v>
      </c>
      <c r="C7" s="285"/>
      <c r="D7" s="285"/>
      <c r="E7" s="281">
        <v>375726.92</v>
      </c>
      <c r="F7" s="290"/>
      <c r="G7" s="306"/>
      <c r="H7" s="303">
        <f>'2 - Ledger (4)'!H11</f>
        <v>375726.92</v>
      </c>
    </row>
    <row r="8" spans="1:9">
      <c r="A8" s="280"/>
      <c r="B8" s="293" t="s">
        <v>88</v>
      </c>
      <c r="C8" s="282"/>
      <c r="D8" s="283">
        <v>35000</v>
      </c>
      <c r="E8" s="282"/>
      <c r="F8" s="290"/>
      <c r="G8" s="307">
        <f>'6 - Trial Balance 31.03.2021'!D8</f>
        <v>35000</v>
      </c>
      <c r="H8" s="304"/>
    </row>
    <row r="9" spans="1:9">
      <c r="A9" s="279"/>
      <c r="B9" s="293" t="s">
        <v>89</v>
      </c>
      <c r="C9" s="282"/>
      <c r="D9" s="282"/>
      <c r="E9" s="283">
        <v>2930</v>
      </c>
      <c r="F9" s="290"/>
      <c r="G9" s="308"/>
      <c r="H9" s="303">
        <f>'6 - Trial Balance 31.03.2021'!E9</f>
        <v>2930</v>
      </c>
    </row>
    <row r="10" spans="1:9">
      <c r="A10" s="279"/>
      <c r="B10" s="294" t="s">
        <v>54</v>
      </c>
      <c r="C10" s="282"/>
      <c r="D10" s="286">
        <v>181855</v>
      </c>
      <c r="E10" s="282"/>
      <c r="F10" s="295" t="s">
        <v>127</v>
      </c>
      <c r="G10" s="307">
        <f>'2 - Ledger (4)'!L18</f>
        <v>181885</v>
      </c>
      <c r="H10" s="304"/>
      <c r="I10" s="1"/>
    </row>
    <row r="11" spans="1:9">
      <c r="A11" s="279"/>
      <c r="B11" s="293" t="s">
        <v>90</v>
      </c>
      <c r="C11" s="282"/>
      <c r="D11" s="282"/>
      <c r="E11" s="283">
        <v>18000</v>
      </c>
      <c r="F11" s="290"/>
      <c r="G11" s="308"/>
      <c r="H11" s="303">
        <f>'2 - Ledger (4)'!V24</f>
        <v>18000</v>
      </c>
    </row>
    <row r="12" spans="1:9">
      <c r="A12" s="279"/>
      <c r="B12" s="293" t="s">
        <v>91</v>
      </c>
      <c r="C12" s="282"/>
      <c r="D12" s="283">
        <v>3500</v>
      </c>
      <c r="E12" s="282"/>
      <c r="F12" s="290"/>
      <c r="G12" s="307">
        <f>'2 - Ledger (4)'!S32</f>
        <v>3500</v>
      </c>
      <c r="H12" s="304"/>
    </row>
    <row r="13" spans="1:9">
      <c r="A13" s="279"/>
      <c r="B13" s="293" t="s">
        <v>92</v>
      </c>
      <c r="C13" s="282"/>
      <c r="D13" s="283">
        <v>13000</v>
      </c>
      <c r="E13" s="282"/>
      <c r="F13" s="290"/>
      <c r="G13" s="307">
        <f>'2 - Ledger (4)'!S39</f>
        <v>13000</v>
      </c>
      <c r="H13" s="304"/>
    </row>
    <row r="14" spans="1:9">
      <c r="A14" s="279"/>
      <c r="B14" s="293" t="s">
        <v>93</v>
      </c>
      <c r="C14" s="282"/>
      <c r="D14" s="283">
        <v>1300</v>
      </c>
      <c r="E14" s="282"/>
      <c r="F14" s="290"/>
      <c r="G14" s="307">
        <v>1300</v>
      </c>
      <c r="H14" s="304"/>
    </row>
    <row r="15" spans="1:9">
      <c r="A15" s="279"/>
      <c r="B15" s="293" t="s">
        <v>94</v>
      </c>
      <c r="C15" s="282"/>
      <c r="D15" s="283">
        <v>5860</v>
      </c>
      <c r="E15" s="282"/>
      <c r="F15" s="290"/>
      <c r="G15" s="307">
        <v>5860</v>
      </c>
      <c r="H15" s="304"/>
    </row>
    <row r="16" spans="1:9">
      <c r="A16" s="279"/>
      <c r="B16" s="293" t="s">
        <v>95</v>
      </c>
      <c r="C16" s="282"/>
      <c r="D16" s="283">
        <v>15000</v>
      </c>
      <c r="E16" s="282"/>
      <c r="F16" s="290"/>
      <c r="G16" s="307">
        <f>'2 - Ledger (4)'!S47</f>
        <v>15000</v>
      </c>
      <c r="H16" s="304"/>
    </row>
    <row r="17" spans="1:10">
      <c r="A17" s="279"/>
      <c r="B17" s="293" t="s">
        <v>66</v>
      </c>
      <c r="C17" s="282"/>
      <c r="D17" s="283">
        <v>14182.73</v>
      </c>
      <c r="E17" s="282"/>
      <c r="F17" s="290"/>
      <c r="G17" s="307">
        <v>14182.73</v>
      </c>
      <c r="H17" s="304"/>
    </row>
    <row r="18" spans="1:10">
      <c r="A18" s="279"/>
      <c r="B18" s="293" t="s">
        <v>96</v>
      </c>
      <c r="C18" s="282"/>
      <c r="D18" s="283">
        <v>4500</v>
      </c>
      <c r="E18" s="282"/>
      <c r="F18" s="290"/>
      <c r="G18" s="307">
        <v>4500</v>
      </c>
      <c r="H18" s="304"/>
    </row>
    <row r="19" spans="1:10">
      <c r="A19" s="279"/>
      <c r="B19" s="293" t="s">
        <v>97</v>
      </c>
      <c r="C19" s="282"/>
      <c r="D19" s="283">
        <v>17590</v>
      </c>
      <c r="E19" s="282"/>
      <c r="F19" s="290"/>
      <c r="G19" s="307">
        <v>17590</v>
      </c>
      <c r="H19" s="304"/>
    </row>
    <row r="20" spans="1:10">
      <c r="A20" s="279"/>
      <c r="B20" s="293" t="s">
        <v>81</v>
      </c>
      <c r="C20" s="282"/>
      <c r="D20" s="283">
        <v>21046.37</v>
      </c>
      <c r="E20" s="282"/>
      <c r="F20" s="290"/>
      <c r="G20" s="307">
        <v>21046.37</v>
      </c>
      <c r="H20" s="304"/>
    </row>
    <row r="21" spans="1:10">
      <c r="A21" s="279"/>
      <c r="B21" s="293" t="s">
        <v>98</v>
      </c>
      <c r="C21" s="282"/>
      <c r="D21" s="283">
        <v>60455</v>
      </c>
      <c r="E21" s="282"/>
      <c r="F21" s="290"/>
      <c r="G21" s="307">
        <v>60455</v>
      </c>
      <c r="H21" s="304"/>
    </row>
    <row r="22" spans="1:10">
      <c r="A22" s="279"/>
      <c r="B22" s="294" t="s">
        <v>63</v>
      </c>
      <c r="C22" s="282"/>
      <c r="D22" s="286">
        <v>5209</v>
      </c>
      <c r="E22" s="282"/>
      <c r="F22" s="295" t="s">
        <v>127</v>
      </c>
      <c r="G22" s="307">
        <v>5209.09</v>
      </c>
      <c r="H22" s="304"/>
      <c r="I22" s="1"/>
      <c r="J22" s="165"/>
    </row>
    <row r="23" spans="1:10">
      <c r="A23" s="279"/>
      <c r="B23" s="293" t="s">
        <v>99</v>
      </c>
      <c r="C23" s="282"/>
      <c r="D23" s="283">
        <v>30000</v>
      </c>
      <c r="E23" s="282"/>
      <c r="F23" s="290"/>
      <c r="G23" s="307">
        <f>'2 - Ledger (4)'!S53</f>
        <v>30000</v>
      </c>
      <c r="H23" s="304"/>
    </row>
    <row r="24" spans="1:10">
      <c r="A24" s="279"/>
      <c r="B24" s="293" t="s">
        <v>36</v>
      </c>
      <c r="C24" s="282" t="s">
        <v>44</v>
      </c>
      <c r="D24" s="283">
        <v>760</v>
      </c>
      <c r="E24" s="282"/>
      <c r="F24" s="290"/>
      <c r="G24" s="307">
        <f>'2 - Ledger (4)'!E27</f>
        <v>760</v>
      </c>
      <c r="H24" s="304"/>
    </row>
    <row r="25" spans="1:10">
      <c r="A25" s="279"/>
      <c r="B25" s="293" t="s">
        <v>100</v>
      </c>
      <c r="C25" s="282" t="s">
        <v>44</v>
      </c>
      <c r="D25" s="283">
        <v>66769.710000000006</v>
      </c>
      <c r="E25" s="282"/>
      <c r="F25" s="290"/>
      <c r="G25" s="307">
        <f>'2 - Ledger (4)'!E36</f>
        <v>65152.710000000006</v>
      </c>
      <c r="H25" s="304"/>
    </row>
    <row r="26" spans="1:10">
      <c r="A26" s="279"/>
      <c r="B26" s="293" t="s">
        <v>101</v>
      </c>
      <c r="C26" s="282"/>
      <c r="D26" s="283">
        <v>400</v>
      </c>
      <c r="E26" s="282"/>
      <c r="F26" s="290"/>
      <c r="G26" s="307">
        <v>400</v>
      </c>
      <c r="H26" s="304"/>
    </row>
    <row r="27" spans="1:10">
      <c r="A27" s="279"/>
      <c r="B27" s="293" t="s">
        <v>19</v>
      </c>
      <c r="C27" s="282"/>
      <c r="D27" s="283">
        <v>8139.45</v>
      </c>
      <c r="E27" s="282"/>
      <c r="F27" s="290"/>
      <c r="G27" s="307">
        <f>'2 - Ledger (4)'!L11</f>
        <v>9756.4500000000007</v>
      </c>
      <c r="H27" s="304"/>
    </row>
    <row r="28" spans="1:10">
      <c r="A28" s="279"/>
      <c r="B28" s="293" t="s">
        <v>102</v>
      </c>
      <c r="C28" s="282"/>
      <c r="D28" s="283">
        <v>120000</v>
      </c>
      <c r="E28" s="282"/>
      <c r="F28" s="290"/>
      <c r="G28" s="307">
        <f>'2 - Ledger (4)'!S60</f>
        <v>120000</v>
      </c>
      <c r="H28" s="304"/>
    </row>
    <row r="29" spans="1:10">
      <c r="A29" s="279"/>
      <c r="B29" s="293" t="s">
        <v>103</v>
      </c>
      <c r="C29" s="282"/>
      <c r="D29" s="283">
        <v>5800</v>
      </c>
      <c r="E29" s="282"/>
      <c r="F29" s="290"/>
      <c r="G29" s="307">
        <v>5800</v>
      </c>
      <c r="H29" s="304"/>
    </row>
    <row r="30" spans="1:10">
      <c r="A30" s="279"/>
      <c r="B30" s="293" t="s">
        <v>104</v>
      </c>
      <c r="C30" s="282"/>
      <c r="D30" s="282"/>
      <c r="E30" s="283">
        <v>1250</v>
      </c>
      <c r="F30" s="290"/>
      <c r="G30" s="308"/>
      <c r="H30" s="303">
        <v>1250</v>
      </c>
    </row>
    <row r="31" spans="1:10">
      <c r="A31" s="279"/>
      <c r="B31" s="293" t="s">
        <v>105</v>
      </c>
      <c r="C31" s="282"/>
      <c r="D31" s="283">
        <v>30000</v>
      </c>
      <c r="E31" s="282"/>
      <c r="F31" s="290"/>
      <c r="G31" s="307">
        <f>'2 - Ledger (4)'!S67</f>
        <v>30000</v>
      </c>
      <c r="H31" s="304"/>
    </row>
    <row r="32" spans="1:10">
      <c r="A32" s="279"/>
      <c r="B32" s="293" t="s">
        <v>106</v>
      </c>
      <c r="C32" s="282"/>
      <c r="D32" s="282"/>
      <c r="E32" s="283">
        <v>5700</v>
      </c>
      <c r="F32" s="290"/>
      <c r="G32" s="308"/>
      <c r="H32" s="303">
        <f>'2 - Ledger (4)'!V74</f>
        <v>5700</v>
      </c>
    </row>
    <row r="33" spans="1:9">
      <c r="A33" s="279"/>
      <c r="B33" s="293" t="s">
        <v>107</v>
      </c>
      <c r="C33" s="282"/>
      <c r="D33" s="282"/>
      <c r="E33" s="283">
        <v>3498</v>
      </c>
      <c r="F33" s="290"/>
      <c r="G33" s="308"/>
      <c r="H33" s="303">
        <f>'2 - Ledger (4)'!O27</f>
        <v>3498</v>
      </c>
    </row>
    <row r="34" spans="1:9">
      <c r="A34" s="279"/>
      <c r="B34" s="294" t="s">
        <v>62</v>
      </c>
      <c r="C34" s="282"/>
      <c r="D34" s="287">
        <v>4183.7</v>
      </c>
      <c r="E34" s="283"/>
      <c r="F34" s="295" t="s">
        <v>128</v>
      </c>
      <c r="G34" s="309"/>
      <c r="H34" s="303">
        <f>'2 - Ledger (4)'!H20</f>
        <v>4227.3899999999994</v>
      </c>
      <c r="I34" s="1"/>
    </row>
    <row r="35" spans="1:9">
      <c r="A35" s="279"/>
      <c r="B35" s="293" t="s">
        <v>108</v>
      </c>
      <c r="C35" s="282"/>
      <c r="D35" s="282"/>
      <c r="E35" s="283">
        <v>5640</v>
      </c>
      <c r="F35" s="290"/>
      <c r="G35" s="308"/>
      <c r="H35" s="303">
        <v>5640</v>
      </c>
    </row>
    <row r="36" spans="1:9">
      <c r="A36" s="279"/>
      <c r="B36" s="293" t="s">
        <v>109</v>
      </c>
      <c r="C36" s="282"/>
      <c r="D36" s="282"/>
      <c r="E36" s="283">
        <v>50000</v>
      </c>
      <c r="F36" s="290"/>
      <c r="G36" s="308"/>
      <c r="H36" s="303">
        <v>50000</v>
      </c>
    </row>
    <row r="37" spans="1:9">
      <c r="A37" s="279"/>
      <c r="B37" s="293" t="s">
        <v>110</v>
      </c>
      <c r="C37" s="282"/>
      <c r="D37" s="282"/>
      <c r="E37" s="283">
        <v>60000</v>
      </c>
      <c r="F37" s="290"/>
      <c r="G37" s="308"/>
      <c r="H37" s="303">
        <v>60000</v>
      </c>
    </row>
    <row r="38" spans="1:9">
      <c r="A38" s="279"/>
      <c r="B38" s="293" t="s">
        <v>111</v>
      </c>
      <c r="C38" s="282"/>
      <c r="D38" s="282"/>
      <c r="E38" s="283">
        <v>113440.04</v>
      </c>
      <c r="F38" s="290"/>
      <c r="G38" s="308"/>
      <c r="H38" s="303">
        <f>'2 - Ledger (4)'!O81</f>
        <v>113440.04</v>
      </c>
    </row>
    <row r="39" spans="1:9">
      <c r="A39" s="279"/>
      <c r="B39" s="294" t="s">
        <v>67</v>
      </c>
      <c r="C39" s="282"/>
      <c r="D39" s="283"/>
      <c r="E39" s="282"/>
      <c r="F39" s="295" t="s">
        <v>129</v>
      </c>
      <c r="G39" s="307">
        <f>'2 - Ledger (4)'!S81</f>
        <v>15</v>
      </c>
      <c r="H39" s="304"/>
      <c r="I39" s="1"/>
    </row>
    <row r="40" spans="1:9" ht="15.95" thickBot="1">
      <c r="A40" s="328"/>
      <c r="B40" s="296"/>
      <c r="C40" s="288"/>
      <c r="D40" s="284">
        <f>SUM(D7:D38)</f>
        <v>644550.96</v>
      </c>
      <c r="E40" s="284">
        <f>SUM(E7:E38)</f>
        <v>636184.96</v>
      </c>
      <c r="F40" s="290"/>
      <c r="G40" s="310">
        <f>SUM(G7:G39)</f>
        <v>640412.35000000009</v>
      </c>
      <c r="H40" s="305">
        <f>SUM(H7:H38)</f>
        <v>640412.35000000009</v>
      </c>
    </row>
    <row r="41" spans="1:9" ht="15.95" thickTop="1">
      <c r="B41" s="291"/>
      <c r="F41" s="290"/>
      <c r="G41" s="291"/>
      <c r="H41" s="290"/>
    </row>
    <row r="42" spans="1:9" ht="15.95" thickBot="1">
      <c r="B42" s="297"/>
      <c r="C42" s="278"/>
      <c r="D42" s="298" t="s">
        <v>130</v>
      </c>
      <c r="E42" s="278"/>
      <c r="F42" s="299"/>
      <c r="G42" s="297"/>
      <c r="H42" s="299"/>
    </row>
    <row r="43" spans="1:9" customFormat="1"/>
    <row r="44" spans="1:9" customFormat="1"/>
    <row r="45" spans="1:9" customFormat="1"/>
    <row r="46" spans="1:9" customFormat="1"/>
    <row r="47" spans="1:9" customFormat="1"/>
    <row r="48" spans="1:9"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sheetData>
  <mergeCells count="5">
    <mergeCell ref="G3:H3"/>
    <mergeCell ref="G4:H4"/>
    <mergeCell ref="B3:E3"/>
    <mergeCell ref="B2:E2"/>
    <mergeCell ref="B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20DB-8334-4D69-9DD7-B6B495688DAE}">
  <dimension ref="A1:IK472"/>
  <sheetViews>
    <sheetView showGridLines="0" workbookViewId="0">
      <selection activeCell="G65" sqref="G65"/>
    </sheetView>
  </sheetViews>
  <sheetFormatPr defaultColWidth="8.625" defaultRowHeight="14.45"/>
  <cols>
    <col min="1" max="1" width="17.375" style="204" customWidth="1"/>
    <col min="2" max="2" width="8.625" style="204"/>
    <col min="3" max="3" width="10.625" style="205" customWidth="1"/>
    <col min="4" max="4" width="21.875" style="205" customWidth="1"/>
    <col min="5" max="6" width="10.625" style="205" customWidth="1"/>
    <col min="7" max="7" width="25.625" style="205" customWidth="1"/>
    <col min="8" max="8" width="10.625" style="205" customWidth="1"/>
    <col min="9" max="9" width="5.125" style="204" customWidth="1"/>
    <col min="10" max="10" width="10.625" style="204" customWidth="1"/>
    <col min="11" max="11" width="23.25" style="204" customWidth="1"/>
    <col min="12" max="13" width="10.625" style="204" customWidth="1"/>
    <col min="14" max="14" width="20.625" style="204" customWidth="1"/>
    <col min="15" max="17" width="10.625" style="204" customWidth="1"/>
    <col min="18" max="245" width="8.625" style="204"/>
    <col min="246" max="16384" width="8.625" style="205"/>
  </cols>
  <sheetData>
    <row r="1" spans="3:15" s="204" customFormat="1"/>
    <row r="2" spans="3:15" s="204" customFormat="1"/>
    <row r="3" spans="3:15">
      <c r="J3" s="205"/>
      <c r="K3" s="205"/>
      <c r="L3" s="205"/>
      <c r="M3" s="205"/>
      <c r="N3" s="205"/>
      <c r="O3" s="205"/>
    </row>
    <row r="4" spans="3:15">
      <c r="C4" s="348" t="s">
        <v>32</v>
      </c>
      <c r="D4" s="348"/>
      <c r="E4" s="348"/>
      <c r="F4" s="348"/>
      <c r="G4" s="348"/>
      <c r="H4" s="348"/>
      <c r="J4" s="205"/>
      <c r="K4" s="205"/>
      <c r="L4" s="205"/>
      <c r="M4" s="205"/>
      <c r="N4" s="205"/>
      <c r="O4" s="205"/>
    </row>
    <row r="5" spans="3:15" ht="15" thickBot="1">
      <c r="C5" s="206"/>
      <c r="D5" s="206"/>
      <c r="E5" s="206"/>
      <c r="F5" s="206"/>
      <c r="G5" s="206"/>
      <c r="H5" s="207">
        <v>200</v>
      </c>
      <c r="J5" s="205"/>
      <c r="K5" s="205"/>
      <c r="L5" s="205"/>
      <c r="M5" s="205"/>
      <c r="N5" s="205"/>
      <c r="O5" s="207">
        <v>610</v>
      </c>
    </row>
    <row r="6" spans="3:15" ht="15" thickBot="1">
      <c r="C6" s="345" t="s">
        <v>22</v>
      </c>
      <c r="D6" s="346"/>
      <c r="E6" s="346"/>
      <c r="F6" s="346"/>
      <c r="G6" s="346"/>
      <c r="H6" s="347"/>
      <c r="J6" s="345" t="s">
        <v>33</v>
      </c>
      <c r="K6" s="346"/>
      <c r="L6" s="346"/>
      <c r="M6" s="346"/>
      <c r="N6" s="346"/>
      <c r="O6" s="347"/>
    </row>
    <row r="7" spans="3:15" ht="15" thickBot="1">
      <c r="C7" s="208" t="s">
        <v>18</v>
      </c>
      <c r="D7" s="209" t="s">
        <v>34</v>
      </c>
      <c r="E7" s="210" t="s">
        <v>24</v>
      </c>
      <c r="F7" s="208" t="s">
        <v>18</v>
      </c>
      <c r="G7" s="209" t="s">
        <v>34</v>
      </c>
      <c r="H7" s="209" t="s">
        <v>24</v>
      </c>
      <c r="J7" s="208" t="s">
        <v>18</v>
      </c>
      <c r="K7" s="209" t="s">
        <v>34</v>
      </c>
      <c r="L7" s="210" t="s">
        <v>24</v>
      </c>
      <c r="M7" s="208" t="s">
        <v>18</v>
      </c>
      <c r="N7" s="209" t="s">
        <v>34</v>
      </c>
      <c r="O7" s="209" t="s">
        <v>24</v>
      </c>
    </row>
    <row r="8" spans="3:15">
      <c r="C8" s="206"/>
      <c r="D8" s="206"/>
      <c r="E8" s="206"/>
      <c r="F8" s="211">
        <v>44287</v>
      </c>
      <c r="G8" s="212" t="s">
        <v>35</v>
      </c>
      <c r="H8" s="213">
        <v>350000</v>
      </c>
      <c r="J8" s="225">
        <v>44287</v>
      </c>
      <c r="K8" s="212" t="s">
        <v>35</v>
      </c>
      <c r="L8" s="212">
        <v>5588.04</v>
      </c>
      <c r="M8" s="211">
        <v>44316</v>
      </c>
      <c r="N8" s="212" t="s">
        <v>51</v>
      </c>
      <c r="O8" s="213">
        <f>'3 - Cash Receipts Journal'!J18</f>
        <v>1121.21</v>
      </c>
    </row>
    <row r="9" spans="3:15">
      <c r="C9" s="206"/>
      <c r="D9" s="206"/>
      <c r="E9" s="206"/>
      <c r="F9" s="211">
        <v>44316</v>
      </c>
      <c r="G9" s="212" t="s">
        <v>36</v>
      </c>
      <c r="H9" s="213">
        <f>'[1]1 - Journals'!I21</f>
        <v>20918.169999999998</v>
      </c>
      <c r="J9" s="225">
        <v>44316</v>
      </c>
      <c r="K9" s="212" t="s">
        <v>112</v>
      </c>
      <c r="L9" s="212">
        <f>'1 - Sales Journal '!K16</f>
        <v>5289.62</v>
      </c>
      <c r="M9" s="211"/>
      <c r="N9" s="212"/>
      <c r="O9" s="213"/>
    </row>
    <row r="10" spans="3:15">
      <c r="C10" s="206"/>
      <c r="D10" s="206"/>
      <c r="E10" s="206"/>
      <c r="F10" s="211">
        <v>44316</v>
      </c>
      <c r="G10" s="212" t="s">
        <v>33</v>
      </c>
      <c r="H10" s="227">
        <f>'1 - Sales Journal '!I16</f>
        <v>4808.75</v>
      </c>
      <c r="J10" s="206"/>
      <c r="K10" s="206"/>
      <c r="L10" s="206"/>
      <c r="M10" s="217"/>
      <c r="N10" s="206"/>
      <c r="O10" s="216"/>
    </row>
    <row r="11" spans="3:15">
      <c r="C11" s="206"/>
      <c r="D11" s="206"/>
      <c r="E11" s="206"/>
      <c r="F11" s="217" t="s">
        <v>38</v>
      </c>
      <c r="G11" s="206"/>
      <c r="H11" s="206"/>
      <c r="J11" s="206"/>
      <c r="K11" s="206"/>
      <c r="L11" s="206"/>
      <c r="M11" s="217" t="s">
        <v>38</v>
      </c>
      <c r="N11" s="206"/>
      <c r="O11" s="206"/>
    </row>
    <row r="12" spans="3:15">
      <c r="C12" s="218"/>
      <c r="F12" s="219"/>
      <c r="J12" s="206"/>
      <c r="K12" s="206"/>
      <c r="L12" s="206"/>
      <c r="M12" s="217" t="s">
        <v>38</v>
      </c>
      <c r="N12" s="206"/>
      <c r="O12" s="206"/>
    </row>
    <row r="13" spans="3:15" ht="15" thickBot="1">
      <c r="C13" s="206"/>
      <c r="D13" s="206"/>
      <c r="E13" s="206"/>
      <c r="F13" s="206"/>
      <c r="G13" s="206"/>
      <c r="H13" s="207">
        <v>820</v>
      </c>
      <c r="J13" s="205"/>
      <c r="K13" s="205"/>
      <c r="L13" s="205"/>
      <c r="M13" s="205"/>
      <c r="N13" s="205"/>
      <c r="O13" s="207">
        <v>351</v>
      </c>
    </row>
    <row r="14" spans="3:15" ht="15.95" customHeight="1" thickBot="1">
      <c r="C14" s="345" t="s">
        <v>78</v>
      </c>
      <c r="D14" s="346"/>
      <c r="E14" s="346"/>
      <c r="F14" s="346"/>
      <c r="G14" s="346"/>
      <c r="H14" s="347"/>
      <c r="J14" s="345" t="s">
        <v>54</v>
      </c>
      <c r="K14" s="346"/>
      <c r="L14" s="346"/>
      <c r="M14" s="346"/>
      <c r="N14" s="346"/>
      <c r="O14" s="347"/>
    </row>
    <row r="15" spans="3:15" ht="15" thickBot="1">
      <c r="C15" s="208" t="s">
        <v>18</v>
      </c>
      <c r="D15" s="209" t="s">
        <v>34</v>
      </c>
      <c r="E15" s="210" t="s">
        <v>24</v>
      </c>
      <c r="F15" s="208" t="s">
        <v>18</v>
      </c>
      <c r="G15" s="209" t="s">
        <v>34</v>
      </c>
      <c r="H15" s="209" t="s">
        <v>24</v>
      </c>
      <c r="J15" s="208" t="s">
        <v>18</v>
      </c>
      <c r="K15" s="209" t="s">
        <v>34</v>
      </c>
      <c r="L15" s="210" t="s">
        <v>24</v>
      </c>
      <c r="M15" s="208" t="s">
        <v>18</v>
      </c>
      <c r="N15" s="209" t="s">
        <v>34</v>
      </c>
      <c r="O15" s="209" t="s">
        <v>24</v>
      </c>
    </row>
    <row r="16" spans="3:15" ht="12.95" customHeight="1">
      <c r="C16" s="222">
        <v>44316</v>
      </c>
      <c r="D16" s="215" t="s">
        <v>64</v>
      </c>
      <c r="E16" s="216">
        <f>'4 - Purchases Journal'!H13</f>
        <v>238.5</v>
      </c>
      <c r="F16" s="211">
        <v>44287</v>
      </c>
      <c r="G16" s="212" t="s">
        <v>35</v>
      </c>
      <c r="H16" s="213">
        <v>2470</v>
      </c>
      <c r="J16" s="225">
        <v>44287</v>
      </c>
      <c r="K16" s="212" t="s">
        <v>35</v>
      </c>
      <c r="L16" s="243">
        <v>179500</v>
      </c>
      <c r="M16" s="214"/>
      <c r="N16" s="215"/>
      <c r="O16" s="216"/>
    </row>
    <row r="17" spans="3:15" ht="15.6" customHeight="1">
      <c r="C17" s="206"/>
      <c r="D17" s="206"/>
      <c r="E17" s="206"/>
      <c r="F17" s="211">
        <v>44316</v>
      </c>
      <c r="G17" s="212" t="s">
        <v>36</v>
      </c>
      <c r="H17" s="213">
        <f>'[1]1 - Journals'!H21</f>
        <v>2091.83</v>
      </c>
      <c r="J17" s="222">
        <v>44316</v>
      </c>
      <c r="K17" s="215" t="s">
        <v>64</v>
      </c>
      <c r="L17" s="216">
        <f>'4 - Purchases Journal'!G13</f>
        <v>2385</v>
      </c>
      <c r="M17" s="211"/>
      <c r="N17" s="212"/>
      <c r="O17" s="213"/>
    </row>
    <row r="18" spans="3:15" ht="14.45" customHeight="1">
      <c r="C18" s="206"/>
      <c r="D18" s="206"/>
      <c r="E18" s="206"/>
      <c r="F18" s="211">
        <v>44316</v>
      </c>
      <c r="G18" s="212" t="s">
        <v>33</v>
      </c>
      <c r="H18" s="213">
        <f>'1 - Sales Journal '!J16</f>
        <v>480.87</v>
      </c>
      <c r="J18" s="206"/>
      <c r="K18" s="206"/>
      <c r="L18" s="206"/>
      <c r="M18" s="217"/>
      <c r="N18" s="206"/>
      <c r="O18" s="216"/>
    </row>
    <row r="19" spans="3:15">
      <c r="C19" s="206"/>
      <c r="D19" s="206"/>
      <c r="E19" s="206"/>
      <c r="F19" s="228" t="s">
        <v>38</v>
      </c>
      <c r="G19" s="212"/>
      <c r="H19" s="212"/>
      <c r="J19" s="206"/>
      <c r="K19" s="206"/>
      <c r="L19" s="206"/>
      <c r="M19" s="217" t="s">
        <v>38</v>
      </c>
      <c r="N19" s="206"/>
      <c r="O19" s="206"/>
    </row>
    <row r="20" spans="3:15">
      <c r="C20" s="206"/>
      <c r="D20" s="206"/>
      <c r="E20" s="206"/>
      <c r="F20" s="217" t="s">
        <v>38</v>
      </c>
      <c r="G20" s="206"/>
      <c r="H20" s="206"/>
      <c r="J20" s="206"/>
      <c r="K20" s="206"/>
      <c r="L20" s="206"/>
      <c r="M20" s="217" t="s">
        <v>38</v>
      </c>
      <c r="N20" s="206"/>
      <c r="O20" s="206"/>
    </row>
    <row r="21" spans="3:15" ht="15" thickBot="1">
      <c r="C21" s="206"/>
      <c r="D21" s="206"/>
      <c r="E21" s="206"/>
      <c r="F21" s="206"/>
      <c r="G21" s="206"/>
      <c r="H21" s="207">
        <v>105</v>
      </c>
      <c r="J21" s="205"/>
      <c r="K21" s="205"/>
      <c r="L21" s="205"/>
      <c r="M21" s="205"/>
      <c r="N21" s="205"/>
      <c r="O21" s="207">
        <v>800</v>
      </c>
    </row>
    <row r="22" spans="3:15" ht="15.95" customHeight="1" thickBot="1">
      <c r="C22" s="345" t="s">
        <v>36</v>
      </c>
      <c r="D22" s="346"/>
      <c r="E22" s="346"/>
      <c r="F22" s="346"/>
      <c r="G22" s="346"/>
      <c r="H22" s="347"/>
      <c r="J22" s="345" t="s">
        <v>64</v>
      </c>
      <c r="K22" s="346"/>
      <c r="L22" s="346"/>
      <c r="M22" s="346"/>
      <c r="N22" s="346"/>
      <c r="O22" s="347"/>
    </row>
    <row r="23" spans="3:15" ht="15" thickBot="1">
      <c r="C23" s="208" t="s">
        <v>18</v>
      </c>
      <c r="D23" s="209" t="s">
        <v>34</v>
      </c>
      <c r="E23" s="210" t="s">
        <v>24</v>
      </c>
      <c r="F23" s="208" t="s">
        <v>18</v>
      </c>
      <c r="G23" s="209" t="s">
        <v>34</v>
      </c>
      <c r="H23" s="209" t="s">
        <v>24</v>
      </c>
      <c r="J23" s="208" t="s">
        <v>18</v>
      </c>
      <c r="K23" s="209" t="s">
        <v>34</v>
      </c>
      <c r="L23" s="210" t="s">
        <v>24</v>
      </c>
      <c r="M23" s="208" t="s">
        <v>18</v>
      </c>
      <c r="N23" s="209" t="s">
        <v>34</v>
      </c>
      <c r="O23" s="209" t="s">
        <v>24</v>
      </c>
    </row>
    <row r="24" spans="3:15">
      <c r="C24" s="225">
        <v>44287</v>
      </c>
      <c r="D24" s="212" t="s">
        <v>35</v>
      </c>
      <c r="E24" s="213">
        <v>1580</v>
      </c>
      <c r="F24" s="226">
        <v>44316</v>
      </c>
      <c r="G24" s="212" t="s">
        <v>40</v>
      </c>
      <c r="H24" s="227">
        <f>'[1]1 - Journals'!G40</f>
        <v>23830</v>
      </c>
      <c r="J24" s="225"/>
      <c r="K24" s="212"/>
      <c r="L24" s="243"/>
      <c r="M24" s="211">
        <v>44287</v>
      </c>
      <c r="N24" s="212" t="s">
        <v>35</v>
      </c>
      <c r="O24" s="213">
        <v>2783</v>
      </c>
    </row>
    <row r="25" spans="3:15">
      <c r="C25" s="225">
        <v>44316</v>
      </c>
      <c r="D25" s="212" t="s">
        <v>37</v>
      </c>
      <c r="E25" s="213">
        <f>'[1]1 - Journals'!G21</f>
        <v>23010</v>
      </c>
      <c r="F25" s="211"/>
      <c r="G25" s="212"/>
      <c r="H25" s="227"/>
      <c r="J25" s="225"/>
      <c r="K25" s="212"/>
      <c r="L25" s="212"/>
      <c r="M25" s="214">
        <v>44316</v>
      </c>
      <c r="N25" s="215" t="s">
        <v>113</v>
      </c>
      <c r="O25" s="216">
        <f>'4 - Purchases Journal'!I13</f>
        <v>2623.5</v>
      </c>
    </row>
    <row r="26" spans="3:15">
      <c r="C26" s="212"/>
      <c r="D26" s="212"/>
      <c r="E26" s="213"/>
      <c r="F26" s="228"/>
      <c r="G26" s="212"/>
      <c r="H26" s="227"/>
      <c r="J26" s="206"/>
      <c r="K26" s="206"/>
      <c r="L26" s="206"/>
      <c r="M26" s="217"/>
      <c r="N26" s="206"/>
      <c r="O26" s="216"/>
    </row>
    <row r="27" spans="3:15">
      <c r="C27" s="222"/>
      <c r="D27" s="215"/>
      <c r="E27" s="221"/>
      <c r="F27" s="223"/>
      <c r="G27" s="215"/>
      <c r="H27" s="215"/>
      <c r="J27" s="206"/>
      <c r="K27" s="206"/>
      <c r="L27" s="206"/>
      <c r="M27" s="217" t="s">
        <v>38</v>
      </c>
      <c r="N27" s="206"/>
      <c r="O27" s="206"/>
    </row>
    <row r="28" spans="3:15">
      <c r="F28" s="219"/>
      <c r="J28" s="206"/>
      <c r="K28" s="206"/>
      <c r="L28" s="206"/>
      <c r="M28" s="217" t="s">
        <v>38</v>
      </c>
      <c r="N28" s="206"/>
      <c r="O28" s="206"/>
    </row>
    <row r="29" spans="3:15" ht="15" thickBot="1">
      <c r="C29" s="206"/>
      <c r="D29" s="206"/>
      <c r="E29" s="206"/>
      <c r="F29" s="206"/>
      <c r="G29" s="206"/>
      <c r="H29" s="207">
        <v>100</v>
      </c>
      <c r="J29" s="205"/>
      <c r="K29" s="205"/>
      <c r="L29" s="205"/>
      <c r="M29" s="205"/>
      <c r="N29" s="205"/>
      <c r="O29" s="207"/>
    </row>
    <row r="30" spans="3:15" ht="15.95" customHeight="1" thickBot="1">
      <c r="C30" s="345" t="s">
        <v>40</v>
      </c>
      <c r="D30" s="346"/>
      <c r="E30" s="346"/>
      <c r="F30" s="346"/>
      <c r="G30" s="346"/>
      <c r="H30" s="347"/>
      <c r="J30" s="345"/>
      <c r="K30" s="346"/>
      <c r="L30" s="346"/>
      <c r="M30" s="346"/>
      <c r="N30" s="346"/>
      <c r="O30" s="347"/>
    </row>
    <row r="31" spans="3:15" ht="15" thickBot="1">
      <c r="C31" s="208" t="s">
        <v>18</v>
      </c>
      <c r="D31" s="209" t="s">
        <v>34</v>
      </c>
      <c r="E31" s="210" t="s">
        <v>24</v>
      </c>
      <c r="F31" s="208" t="s">
        <v>18</v>
      </c>
      <c r="G31" s="209" t="s">
        <v>34</v>
      </c>
      <c r="H31" s="209" t="s">
        <v>24</v>
      </c>
      <c r="J31" s="208" t="s">
        <v>18</v>
      </c>
      <c r="K31" s="209" t="s">
        <v>34</v>
      </c>
      <c r="L31" s="210" t="s">
        <v>24</v>
      </c>
      <c r="M31" s="208" t="s">
        <v>18</v>
      </c>
      <c r="N31" s="209" t="s">
        <v>34</v>
      </c>
      <c r="O31" s="209" t="s">
        <v>24</v>
      </c>
    </row>
    <row r="32" spans="3:15">
      <c r="C32" s="225">
        <v>44287</v>
      </c>
      <c r="D32" s="212" t="s">
        <v>35</v>
      </c>
      <c r="E32" s="213">
        <v>48470</v>
      </c>
      <c r="F32" s="211"/>
      <c r="G32" s="212"/>
      <c r="H32" s="212"/>
      <c r="J32" s="225"/>
      <c r="K32" s="212"/>
      <c r="L32" s="243"/>
      <c r="M32" s="214"/>
      <c r="N32" s="215"/>
      <c r="O32" s="216"/>
    </row>
    <row r="33" spans="3:15">
      <c r="C33" s="225">
        <v>44316</v>
      </c>
      <c r="D33" s="212" t="s">
        <v>36</v>
      </c>
      <c r="E33" s="213">
        <f>'[1]1 - Journals'!F40</f>
        <v>23830</v>
      </c>
      <c r="F33" s="228"/>
      <c r="G33" s="212"/>
      <c r="H33" s="212"/>
      <c r="J33" s="225"/>
      <c r="K33" s="212"/>
      <c r="L33" s="212"/>
      <c r="M33" s="211"/>
      <c r="N33" s="212"/>
      <c r="O33" s="213"/>
    </row>
    <row r="34" spans="3:15">
      <c r="C34" s="225">
        <v>44316</v>
      </c>
      <c r="D34" s="212" t="s">
        <v>51</v>
      </c>
      <c r="E34" s="213">
        <f>'3 - Cash Receipts Journal'!F18</f>
        <v>1121.21</v>
      </c>
      <c r="F34" s="228"/>
      <c r="G34" s="212"/>
      <c r="H34" s="212"/>
      <c r="J34" s="206"/>
      <c r="K34" s="206"/>
      <c r="L34" s="206"/>
      <c r="M34" s="217"/>
      <c r="N34" s="206"/>
      <c r="O34" s="216"/>
    </row>
    <row r="35" spans="3:15">
      <c r="C35" s="229"/>
      <c r="D35" s="229"/>
      <c r="E35" s="229"/>
      <c r="F35" s="230"/>
      <c r="G35" s="229"/>
      <c r="H35" s="229"/>
      <c r="J35" s="206"/>
      <c r="K35" s="206"/>
      <c r="L35" s="206"/>
      <c r="M35" s="217" t="s">
        <v>38</v>
      </c>
      <c r="N35" s="206"/>
      <c r="O35" s="206"/>
    </row>
    <row r="36" spans="3:15">
      <c r="F36" s="219"/>
      <c r="J36" s="206"/>
      <c r="K36" s="206"/>
      <c r="L36" s="206"/>
      <c r="M36" s="217" t="s">
        <v>38</v>
      </c>
      <c r="N36" s="206"/>
      <c r="O36" s="206"/>
    </row>
    <row r="37" spans="3:15">
      <c r="F37" s="219"/>
    </row>
    <row r="38" spans="3:15" s="204" customFormat="1"/>
    <row r="39" spans="3:15" s="204" customFormat="1"/>
    <row r="40" spans="3:15" s="204" customFormat="1"/>
    <row r="41" spans="3:15" s="204" customFormat="1"/>
    <row r="42" spans="3:15" s="204" customFormat="1"/>
    <row r="43" spans="3:15" s="204" customFormat="1"/>
    <row r="44" spans="3:15" s="204" customFormat="1"/>
    <row r="45" spans="3:15" s="224" customFormat="1"/>
    <row r="46" spans="3:15" s="224" customFormat="1"/>
    <row r="47" spans="3:15" s="224" customFormat="1"/>
    <row r="48" spans="3:15" s="224" customFormat="1"/>
    <row r="49" s="224" customFormat="1"/>
    <row r="50" s="224" customFormat="1"/>
    <row r="51" s="224" customFormat="1"/>
    <row r="52" s="224" customFormat="1"/>
    <row r="53" s="224" customFormat="1"/>
    <row r="54" s="224" customFormat="1"/>
    <row r="55" s="224" customFormat="1"/>
    <row r="56" s="224" customFormat="1"/>
    <row r="57" s="224" customFormat="1"/>
    <row r="58" s="224" customFormat="1"/>
    <row r="59" s="224" customFormat="1"/>
    <row r="60" s="224" customFormat="1"/>
    <row r="61" s="224" customFormat="1"/>
    <row r="62" s="224" customFormat="1"/>
    <row r="63" s="224" customFormat="1"/>
    <row r="64" s="224" customFormat="1"/>
    <row r="65" s="224" customFormat="1"/>
    <row r="66" s="224" customFormat="1"/>
    <row r="67" s="224" customFormat="1"/>
    <row r="68" s="224" customFormat="1"/>
    <row r="69" s="224" customFormat="1"/>
    <row r="70" s="224" customFormat="1"/>
    <row r="71" s="224" customFormat="1"/>
    <row r="72" s="224" customFormat="1"/>
    <row r="73" s="224" customFormat="1"/>
    <row r="74" s="224" customFormat="1"/>
    <row r="75" s="224" customFormat="1"/>
    <row r="76" s="224" customFormat="1"/>
    <row r="77" s="224" customFormat="1"/>
    <row r="78" s="224" customFormat="1"/>
    <row r="79" s="224" customFormat="1"/>
    <row r="80" s="224" customFormat="1"/>
    <row r="81" s="224" customFormat="1"/>
    <row r="82" s="224" customFormat="1"/>
    <row r="83" s="224" customFormat="1"/>
    <row r="84" s="224" customFormat="1"/>
    <row r="85" s="224" customFormat="1"/>
    <row r="86" s="224" customFormat="1"/>
    <row r="87" s="224" customFormat="1"/>
    <row r="88" s="224" customFormat="1"/>
    <row r="89" s="224" customFormat="1"/>
    <row r="90" s="224" customFormat="1"/>
    <row r="91" s="224" customFormat="1"/>
    <row r="92" s="224" customFormat="1"/>
    <row r="93" s="224" customFormat="1"/>
    <row r="94" s="224" customFormat="1"/>
    <row r="95" s="224" customFormat="1"/>
    <row r="96" s="224" customFormat="1"/>
    <row r="97" s="224" customFormat="1"/>
    <row r="98" s="224" customFormat="1"/>
    <row r="99" s="224" customFormat="1"/>
    <row r="100" s="224" customFormat="1"/>
    <row r="101" s="224" customFormat="1"/>
    <row r="102" s="224" customFormat="1"/>
    <row r="103" s="224" customFormat="1"/>
    <row r="104" s="224" customFormat="1"/>
    <row r="105" s="224" customFormat="1"/>
    <row r="106" s="224" customFormat="1"/>
    <row r="107" s="224" customFormat="1"/>
    <row r="108" s="224" customFormat="1"/>
    <row r="109" s="224" customFormat="1"/>
    <row r="110" s="224" customFormat="1"/>
    <row r="111" s="224" customFormat="1"/>
    <row r="112" s="224" customFormat="1"/>
    <row r="113" s="224" customFormat="1"/>
    <row r="114" s="224" customFormat="1"/>
    <row r="115" s="224" customFormat="1"/>
    <row r="116" s="224" customFormat="1"/>
    <row r="117" s="224" customFormat="1"/>
    <row r="118" s="224" customFormat="1"/>
    <row r="119" s="224" customFormat="1"/>
    <row r="120" s="224" customFormat="1"/>
    <row r="121" s="224" customFormat="1"/>
    <row r="122" s="224" customFormat="1"/>
    <row r="123" s="224" customFormat="1"/>
    <row r="124" s="224" customFormat="1"/>
    <row r="125" s="224" customFormat="1"/>
    <row r="126" s="224" customFormat="1"/>
    <row r="127" s="224" customFormat="1"/>
    <row r="128" s="224" customFormat="1"/>
    <row r="129" s="224" customFormat="1"/>
    <row r="130" s="224" customFormat="1"/>
    <row r="131" s="224" customFormat="1"/>
    <row r="132" s="224" customFormat="1"/>
    <row r="133" s="224" customFormat="1"/>
    <row r="134" s="224" customFormat="1"/>
    <row r="135" s="224" customFormat="1"/>
    <row r="136" s="224" customFormat="1"/>
    <row r="137" s="224" customFormat="1"/>
    <row r="138" s="224" customFormat="1"/>
    <row r="139" s="224" customFormat="1"/>
    <row r="140" s="224" customFormat="1"/>
    <row r="141" s="224" customFormat="1"/>
    <row r="142" s="224" customFormat="1"/>
    <row r="143" s="224" customFormat="1"/>
    <row r="144" s="224" customFormat="1"/>
    <row r="145" s="224" customFormat="1"/>
    <row r="146" s="224" customFormat="1"/>
    <row r="147" s="224" customFormat="1"/>
    <row r="148" s="224" customFormat="1"/>
    <row r="149" s="224" customFormat="1"/>
    <row r="150" s="224" customFormat="1"/>
    <row r="151" s="224" customFormat="1"/>
    <row r="152" s="224" customFormat="1"/>
    <row r="153" s="224" customFormat="1"/>
    <row r="154" s="224" customFormat="1"/>
    <row r="155" s="224" customFormat="1"/>
    <row r="156" s="224" customFormat="1"/>
    <row r="157" s="224" customFormat="1"/>
    <row r="158" s="224" customFormat="1"/>
    <row r="159" s="224" customFormat="1"/>
    <row r="160" s="224" customFormat="1"/>
    <row r="161" s="224" customFormat="1"/>
    <row r="162" s="224" customFormat="1"/>
    <row r="163" s="224" customFormat="1"/>
    <row r="164" s="224" customFormat="1"/>
    <row r="165" s="224" customFormat="1"/>
    <row r="166" s="224" customFormat="1"/>
    <row r="167" s="224" customFormat="1"/>
    <row r="168" s="224" customFormat="1"/>
    <row r="169" s="224" customFormat="1"/>
    <row r="170" s="224" customFormat="1"/>
    <row r="171" s="224" customFormat="1"/>
    <row r="172" s="224" customFormat="1"/>
    <row r="173" s="224" customFormat="1"/>
    <row r="174" s="224" customFormat="1"/>
    <row r="175" s="224" customFormat="1"/>
    <row r="176" s="224" customFormat="1"/>
    <row r="177" s="224" customFormat="1"/>
    <row r="178" s="224" customFormat="1"/>
    <row r="179" s="224" customFormat="1"/>
    <row r="180" s="224" customFormat="1"/>
    <row r="181" s="224" customFormat="1"/>
    <row r="182" s="224" customFormat="1"/>
    <row r="183" s="224" customFormat="1"/>
    <row r="184" s="224" customFormat="1"/>
    <row r="185" s="224" customFormat="1"/>
    <row r="186" s="224" customFormat="1"/>
    <row r="187" s="224" customFormat="1"/>
    <row r="188" s="224" customFormat="1"/>
    <row r="189" s="224" customFormat="1"/>
    <row r="190" s="224" customFormat="1"/>
    <row r="191" s="224" customFormat="1"/>
    <row r="192" s="224" customFormat="1"/>
    <row r="193" s="224" customFormat="1"/>
    <row r="194" s="224" customFormat="1"/>
    <row r="195" s="224" customFormat="1"/>
    <row r="196" s="224" customFormat="1"/>
    <row r="197" s="224" customFormat="1"/>
    <row r="198" s="224" customFormat="1"/>
    <row r="199" s="224" customFormat="1"/>
    <row r="200" s="224" customFormat="1"/>
    <row r="201" s="224" customFormat="1"/>
    <row r="202" s="224" customFormat="1"/>
    <row r="203" s="224" customFormat="1"/>
    <row r="204" s="224" customFormat="1"/>
    <row r="205" s="224" customFormat="1"/>
    <row r="206" s="224" customFormat="1"/>
    <row r="207" s="224" customFormat="1"/>
    <row r="208" s="224" customFormat="1"/>
    <row r="209" s="224" customFormat="1"/>
    <row r="210" s="224" customFormat="1"/>
    <row r="211" s="224" customFormat="1"/>
    <row r="212" s="224" customFormat="1"/>
    <row r="213" s="224" customFormat="1"/>
    <row r="214" s="224" customFormat="1"/>
    <row r="215" s="224" customFormat="1"/>
    <row r="216" s="224" customFormat="1"/>
    <row r="217" s="224" customFormat="1"/>
    <row r="218" s="224" customFormat="1"/>
    <row r="219" s="224" customFormat="1"/>
    <row r="220" s="224" customFormat="1"/>
    <row r="221" s="224" customFormat="1"/>
    <row r="222" s="224" customFormat="1"/>
    <row r="223" s="224" customFormat="1"/>
    <row r="224" s="224" customFormat="1"/>
    <row r="225" s="224" customFormat="1"/>
    <row r="226" s="224" customFormat="1"/>
    <row r="227" s="224" customFormat="1"/>
    <row r="228" s="224" customFormat="1"/>
    <row r="229" s="224" customFormat="1"/>
    <row r="230" s="224" customFormat="1"/>
    <row r="231" s="224" customFormat="1"/>
    <row r="232" s="224" customFormat="1"/>
    <row r="233" s="224" customFormat="1"/>
    <row r="234" s="224" customFormat="1"/>
    <row r="235" s="224" customFormat="1"/>
    <row r="236" s="224" customFormat="1"/>
    <row r="237" s="224" customFormat="1"/>
    <row r="238" s="224" customFormat="1"/>
    <row r="239" s="224" customFormat="1"/>
    <row r="240" s="224" customFormat="1"/>
    <row r="241" s="224" customFormat="1"/>
    <row r="242" s="224" customFormat="1"/>
    <row r="243" s="224" customFormat="1"/>
    <row r="244" s="224" customFormat="1"/>
    <row r="245" s="224" customFormat="1"/>
    <row r="246" s="224" customFormat="1"/>
    <row r="247" s="224" customFormat="1"/>
    <row r="248" s="224" customFormat="1"/>
    <row r="249" s="224" customFormat="1"/>
    <row r="250" s="224" customFormat="1"/>
    <row r="251" s="224" customFormat="1"/>
    <row r="252" s="224" customFormat="1"/>
    <row r="253" s="224" customFormat="1"/>
    <row r="254" s="224" customFormat="1"/>
    <row r="255" s="224" customFormat="1"/>
    <row r="256" s="224" customFormat="1"/>
    <row r="257" s="224" customFormat="1"/>
    <row r="258" s="224" customFormat="1"/>
    <row r="259" s="224" customFormat="1"/>
    <row r="260" s="224" customFormat="1"/>
    <row r="261" s="224" customFormat="1"/>
    <row r="262" s="224" customFormat="1"/>
    <row r="263" s="224" customFormat="1"/>
    <row r="264" s="224" customFormat="1"/>
    <row r="265" s="224" customFormat="1"/>
    <row r="266" s="224" customFormat="1"/>
    <row r="267" s="224" customFormat="1"/>
    <row r="268" s="224" customFormat="1"/>
    <row r="269" s="224" customFormat="1"/>
    <row r="270" s="224" customFormat="1"/>
    <row r="271" s="224" customFormat="1"/>
    <row r="272" s="224" customFormat="1"/>
    <row r="273" s="224" customFormat="1"/>
    <row r="274" s="224" customFormat="1"/>
    <row r="275" s="224" customFormat="1"/>
    <row r="276" s="224" customFormat="1"/>
    <row r="277" s="224" customFormat="1"/>
    <row r="278" s="224" customFormat="1"/>
    <row r="279" s="224" customFormat="1"/>
    <row r="280" s="224" customFormat="1"/>
    <row r="281" s="224" customFormat="1"/>
    <row r="282" s="224" customFormat="1"/>
    <row r="283" s="224" customFormat="1"/>
    <row r="284" s="224" customFormat="1"/>
    <row r="285" s="224" customFormat="1"/>
    <row r="286" s="224" customFormat="1"/>
    <row r="287" s="224" customFormat="1"/>
    <row r="288" s="224" customFormat="1"/>
    <row r="289" s="224" customFormat="1"/>
    <row r="290" s="224" customFormat="1"/>
    <row r="291" s="224" customFormat="1"/>
    <row r="292" s="224" customFormat="1"/>
    <row r="293" s="224" customFormat="1"/>
    <row r="294" s="224" customFormat="1"/>
    <row r="295" s="224" customFormat="1"/>
    <row r="296" s="224" customFormat="1"/>
    <row r="297" s="224" customFormat="1"/>
    <row r="298" s="224" customFormat="1"/>
    <row r="299" s="224" customFormat="1"/>
    <row r="300" s="224" customFormat="1"/>
    <row r="301" s="224" customFormat="1"/>
    <row r="302" s="224" customFormat="1"/>
    <row r="303" s="224" customFormat="1"/>
    <row r="304" s="224" customFormat="1"/>
    <row r="305" s="224" customFormat="1"/>
    <row r="306" s="224" customFormat="1"/>
    <row r="307" s="224" customFormat="1"/>
    <row r="308" s="224" customFormat="1"/>
    <row r="309" s="224" customFormat="1"/>
    <row r="310" s="224" customFormat="1"/>
    <row r="311" s="224" customFormat="1"/>
    <row r="312" s="224" customFormat="1"/>
    <row r="313" s="224" customFormat="1"/>
    <row r="314" s="224" customFormat="1"/>
    <row r="315" s="224" customFormat="1"/>
    <row r="316" s="224" customFormat="1"/>
    <row r="317" s="224" customFormat="1"/>
    <row r="318" s="224" customFormat="1"/>
    <row r="319" s="224" customFormat="1"/>
    <row r="320" s="224" customFormat="1"/>
    <row r="321" s="224" customFormat="1"/>
    <row r="322" s="224" customFormat="1"/>
    <row r="323" s="224" customFormat="1"/>
    <row r="324" s="224" customFormat="1"/>
    <row r="325" s="224" customFormat="1"/>
    <row r="326" s="224" customFormat="1"/>
    <row r="327" s="224" customFormat="1"/>
    <row r="328" s="224" customFormat="1"/>
    <row r="329" s="224" customFormat="1"/>
    <row r="330" s="224" customFormat="1"/>
    <row r="331" s="224" customFormat="1"/>
    <row r="332" s="224" customFormat="1"/>
    <row r="333" s="224" customFormat="1"/>
    <row r="334" s="224" customFormat="1"/>
    <row r="335" s="224" customFormat="1"/>
    <row r="336" s="224" customFormat="1"/>
    <row r="337" s="224" customFormat="1"/>
    <row r="338" s="224" customFormat="1"/>
    <row r="339" s="224" customFormat="1"/>
    <row r="340" s="224" customFormat="1"/>
    <row r="341" s="224" customFormat="1"/>
    <row r="342" s="224" customFormat="1"/>
    <row r="343" s="224" customFormat="1"/>
    <row r="344" s="224" customFormat="1"/>
    <row r="345" s="224" customFormat="1"/>
    <row r="346" s="224" customFormat="1"/>
    <row r="347" s="224" customFormat="1"/>
    <row r="348" s="224" customFormat="1"/>
    <row r="349" s="224" customFormat="1"/>
    <row r="350" s="224" customFormat="1"/>
    <row r="351" s="224" customFormat="1"/>
    <row r="352" s="224" customFormat="1"/>
    <row r="353" s="224" customFormat="1"/>
    <row r="354" s="224" customFormat="1"/>
    <row r="355" s="224" customFormat="1"/>
    <row r="356" s="224" customFormat="1"/>
    <row r="357" s="224" customFormat="1"/>
    <row r="358" s="224" customFormat="1"/>
    <row r="359" s="224" customFormat="1"/>
    <row r="360" s="224" customFormat="1"/>
    <row r="361" s="224" customFormat="1"/>
    <row r="362" s="224" customFormat="1"/>
    <row r="363" s="224" customFormat="1"/>
    <row r="364" s="224" customFormat="1"/>
    <row r="365" s="224" customFormat="1"/>
    <row r="366" s="224" customFormat="1"/>
    <row r="367" s="224" customFormat="1"/>
    <row r="368" s="224" customFormat="1"/>
    <row r="369" s="224" customFormat="1"/>
    <row r="370" s="224" customFormat="1"/>
    <row r="371" s="224" customFormat="1"/>
    <row r="372" s="224" customFormat="1"/>
    <row r="373" s="224" customFormat="1"/>
    <row r="374" s="224" customFormat="1"/>
    <row r="375" s="224" customFormat="1"/>
    <row r="376" s="224" customFormat="1"/>
    <row r="377" s="224" customFormat="1"/>
    <row r="378" s="224" customFormat="1"/>
    <row r="379" s="224" customFormat="1"/>
    <row r="380" s="224" customFormat="1"/>
    <row r="381" s="224" customFormat="1"/>
    <row r="382" s="224" customFormat="1"/>
    <row r="383" s="224" customFormat="1"/>
    <row r="384" s="224" customFormat="1"/>
    <row r="385" s="224" customFormat="1"/>
    <row r="386" s="224" customFormat="1"/>
    <row r="387" s="224" customFormat="1"/>
    <row r="388" s="224" customFormat="1"/>
    <row r="389" s="224" customFormat="1"/>
    <row r="390" s="224" customFormat="1"/>
    <row r="391" s="224" customFormat="1"/>
    <row r="392" s="224" customFormat="1"/>
    <row r="393" s="224" customFormat="1"/>
    <row r="394" s="224" customFormat="1"/>
    <row r="395" s="224" customFormat="1"/>
    <row r="396" s="224" customFormat="1"/>
    <row r="397" s="224" customFormat="1"/>
    <row r="398" s="224" customFormat="1"/>
    <row r="399" s="224" customFormat="1"/>
    <row r="400" s="224" customFormat="1"/>
    <row r="401" s="224" customFormat="1"/>
    <row r="402" s="224" customFormat="1"/>
    <row r="403" s="224" customFormat="1"/>
    <row r="404" s="224" customFormat="1"/>
    <row r="405" s="224" customFormat="1"/>
    <row r="406" s="224" customFormat="1"/>
    <row r="407" s="224" customFormat="1"/>
    <row r="408" s="224" customFormat="1"/>
    <row r="409" s="224" customFormat="1"/>
    <row r="410" s="224" customFormat="1"/>
    <row r="411" s="224" customFormat="1"/>
    <row r="412" s="224" customFormat="1"/>
    <row r="413" s="224" customFormat="1"/>
    <row r="414" s="224" customFormat="1"/>
    <row r="415" s="224" customFormat="1"/>
    <row r="416" s="224" customFormat="1"/>
    <row r="417" s="224" customFormat="1"/>
    <row r="418" s="224" customFormat="1"/>
    <row r="419" s="224" customFormat="1"/>
    <row r="420" s="224" customFormat="1"/>
    <row r="421" s="224" customFormat="1"/>
    <row r="422" s="224" customFormat="1"/>
    <row r="423" s="224" customFormat="1"/>
    <row r="424" s="224" customFormat="1"/>
    <row r="425" s="224" customFormat="1"/>
    <row r="426" s="224" customFormat="1"/>
    <row r="427" s="224" customFormat="1"/>
    <row r="428" s="224" customFormat="1"/>
    <row r="429" s="224" customFormat="1"/>
    <row r="430" s="224" customFormat="1"/>
    <row r="431" s="224" customFormat="1"/>
    <row r="432" s="224" customFormat="1"/>
    <row r="433" s="224" customFormat="1"/>
    <row r="434" s="224" customFormat="1"/>
    <row r="435" s="224" customFormat="1"/>
    <row r="436" s="224" customFormat="1"/>
    <row r="437" s="224" customFormat="1"/>
    <row r="438" s="224" customFormat="1"/>
    <row r="439" s="224" customFormat="1"/>
    <row r="440" s="224" customFormat="1"/>
    <row r="441" s="224" customFormat="1"/>
    <row r="442" s="224" customFormat="1"/>
    <row r="443" s="224" customFormat="1"/>
    <row r="444" s="224" customFormat="1"/>
    <row r="445" s="224" customFormat="1"/>
    <row r="446" s="224" customFormat="1"/>
    <row r="447" s="224" customFormat="1"/>
    <row r="448" s="224" customFormat="1"/>
    <row r="449" s="224" customFormat="1"/>
    <row r="450" s="224" customFormat="1"/>
    <row r="451" s="224" customFormat="1"/>
    <row r="452" s="224" customFormat="1"/>
    <row r="453" s="224" customFormat="1"/>
    <row r="454" s="224" customFormat="1"/>
    <row r="455" s="224" customFormat="1"/>
    <row r="456" s="224" customFormat="1"/>
    <row r="457" s="224" customFormat="1"/>
    <row r="458" s="224" customFormat="1"/>
    <row r="459" s="224" customFormat="1"/>
    <row r="460" s="224" customFormat="1"/>
    <row r="461" s="224" customFormat="1"/>
    <row r="462" s="224" customFormat="1"/>
    <row r="463" s="224" customFormat="1"/>
    <row r="464" s="224" customFormat="1"/>
    <row r="465" s="224" customFormat="1"/>
    <row r="466" s="224" customFormat="1"/>
    <row r="467" s="224" customFormat="1"/>
    <row r="468" s="224" customFormat="1"/>
    <row r="469" s="224" customFormat="1"/>
    <row r="470" s="224" customFormat="1"/>
    <row r="471" s="224" customFormat="1"/>
    <row r="472" s="224" customFormat="1"/>
  </sheetData>
  <mergeCells count="9">
    <mergeCell ref="C30:H30"/>
    <mergeCell ref="J14:O14"/>
    <mergeCell ref="J22:O22"/>
    <mergeCell ref="J30:O30"/>
    <mergeCell ref="C4:H4"/>
    <mergeCell ref="C6:H6"/>
    <mergeCell ref="J6:O6"/>
    <mergeCell ref="C14:H14"/>
    <mergeCell ref="C22:H2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dimension ref="A1:AG131"/>
  <sheetViews>
    <sheetView topLeftCell="A11" workbookViewId="0">
      <selection activeCell="B2" sqref="B2:E39"/>
    </sheetView>
  </sheetViews>
  <sheetFormatPr defaultRowHeight="15.6"/>
  <cols>
    <col min="1" max="1" width="8.625" style="136"/>
    <col min="3" max="3" width="37.875" customWidth="1"/>
    <col min="6" max="33" width="8.625" style="136"/>
  </cols>
  <sheetData>
    <row r="1" spans="2:10">
      <c r="B1" s="136"/>
      <c r="C1" s="136"/>
      <c r="D1" s="136"/>
      <c r="E1" s="136"/>
    </row>
    <row r="2" spans="2:10" ht="18" customHeight="1">
      <c r="B2" s="375" t="s">
        <v>83</v>
      </c>
      <c r="C2" s="375"/>
      <c r="D2" s="375"/>
      <c r="E2" s="375"/>
    </row>
    <row r="3" spans="2:10">
      <c r="B3" s="376" t="s">
        <v>125</v>
      </c>
      <c r="C3" s="376"/>
      <c r="D3" s="376"/>
      <c r="E3" s="376"/>
    </row>
    <row r="4" spans="2:10">
      <c r="B4" s="376" t="s">
        <v>131</v>
      </c>
      <c r="C4" s="376"/>
      <c r="D4" s="376"/>
      <c r="E4" s="376"/>
    </row>
    <row r="5" spans="2:10" ht="15.95" thickBot="1">
      <c r="B5" s="145"/>
      <c r="C5" s="145"/>
      <c r="D5" s="146"/>
      <c r="E5" s="146"/>
    </row>
    <row r="6" spans="2:10">
      <c r="B6" s="130" t="s">
        <v>132</v>
      </c>
      <c r="C6" s="131" t="s">
        <v>85</v>
      </c>
      <c r="D6" s="132" t="s">
        <v>86</v>
      </c>
      <c r="E6" s="129" t="s">
        <v>87</v>
      </c>
      <c r="J6" s="147"/>
    </row>
    <row r="7" spans="2:10">
      <c r="B7" s="126">
        <v>200</v>
      </c>
      <c r="C7" s="126" t="s">
        <v>22</v>
      </c>
      <c r="D7" s="127"/>
      <c r="E7" s="128">
        <v>375289.74</v>
      </c>
    </row>
    <row r="8" spans="2:10">
      <c r="B8" s="123">
        <v>205</v>
      </c>
      <c r="C8" s="123" t="s">
        <v>88</v>
      </c>
      <c r="D8" s="125">
        <v>35000</v>
      </c>
      <c r="E8" s="124"/>
    </row>
    <row r="9" spans="2:10">
      <c r="B9" s="123">
        <v>207</v>
      </c>
      <c r="C9" s="123" t="s">
        <v>89</v>
      </c>
      <c r="D9" s="124"/>
      <c r="E9" s="125">
        <v>2930</v>
      </c>
    </row>
    <row r="10" spans="2:10">
      <c r="B10" s="123">
        <v>351</v>
      </c>
      <c r="C10" s="123" t="s">
        <v>54</v>
      </c>
      <c r="D10" s="125">
        <v>181855</v>
      </c>
      <c r="E10" s="124"/>
    </row>
    <row r="11" spans="2:10">
      <c r="B11" s="123">
        <v>352</v>
      </c>
      <c r="C11" s="123" t="s">
        <v>90</v>
      </c>
      <c r="D11" s="124"/>
      <c r="E11" s="125">
        <v>18000</v>
      </c>
    </row>
    <row r="12" spans="2:10">
      <c r="B12" s="123">
        <v>353</v>
      </c>
      <c r="C12" s="123" t="s">
        <v>91</v>
      </c>
      <c r="D12" s="125">
        <v>3500</v>
      </c>
      <c r="E12" s="124"/>
    </row>
    <row r="13" spans="2:10">
      <c r="B13" s="123">
        <v>402</v>
      </c>
      <c r="C13" s="123" t="s">
        <v>92</v>
      </c>
      <c r="D13" s="125">
        <v>13000</v>
      </c>
      <c r="E13" s="124"/>
    </row>
    <row r="14" spans="2:10">
      <c r="B14" s="123">
        <v>406</v>
      </c>
      <c r="C14" s="123" t="s">
        <v>93</v>
      </c>
      <c r="D14" s="125">
        <v>1300</v>
      </c>
      <c r="E14" s="124"/>
    </row>
    <row r="15" spans="2:10">
      <c r="B15" s="123">
        <v>407</v>
      </c>
      <c r="C15" s="123" t="s">
        <v>94</v>
      </c>
      <c r="D15" s="125">
        <v>5860</v>
      </c>
      <c r="E15" s="124"/>
    </row>
    <row r="16" spans="2:10">
      <c r="B16" s="123">
        <v>410</v>
      </c>
      <c r="C16" s="123" t="s">
        <v>95</v>
      </c>
      <c r="D16" s="125">
        <v>15000</v>
      </c>
      <c r="E16" s="124"/>
    </row>
    <row r="17" spans="2:5">
      <c r="B17" s="123">
        <v>433</v>
      </c>
      <c r="C17" s="123" t="s">
        <v>66</v>
      </c>
      <c r="D17" s="125">
        <v>14182.73</v>
      </c>
      <c r="E17" s="124"/>
    </row>
    <row r="18" spans="2:5">
      <c r="B18" s="123">
        <v>437</v>
      </c>
      <c r="C18" s="123" t="s">
        <v>96</v>
      </c>
      <c r="D18" s="125">
        <v>4500</v>
      </c>
      <c r="E18" s="124"/>
    </row>
    <row r="19" spans="2:5">
      <c r="B19" s="123">
        <v>445</v>
      </c>
      <c r="C19" s="123" t="s">
        <v>97</v>
      </c>
      <c r="D19" s="125">
        <v>17590</v>
      </c>
      <c r="E19" s="124"/>
    </row>
    <row r="20" spans="2:5">
      <c r="B20" s="123">
        <v>469</v>
      </c>
      <c r="C20" s="123" t="s">
        <v>99</v>
      </c>
      <c r="D20" s="125">
        <v>30000</v>
      </c>
      <c r="E20" s="124"/>
    </row>
    <row r="21" spans="2:5">
      <c r="B21" s="123">
        <v>473</v>
      </c>
      <c r="C21" s="123" t="s">
        <v>81</v>
      </c>
      <c r="D21" s="125">
        <v>21046.37</v>
      </c>
      <c r="E21" s="124"/>
    </row>
    <row r="22" spans="2:5">
      <c r="B22" s="123">
        <v>477</v>
      </c>
      <c r="C22" s="123" t="s">
        <v>98</v>
      </c>
      <c r="D22" s="125">
        <v>60455</v>
      </c>
      <c r="E22" s="124"/>
    </row>
    <row r="23" spans="2:5">
      <c r="B23" s="123">
        <v>491</v>
      </c>
      <c r="C23" s="123" t="s">
        <v>63</v>
      </c>
      <c r="D23" s="125">
        <v>5209</v>
      </c>
      <c r="E23" s="124"/>
    </row>
    <row r="24" spans="2:5">
      <c r="B24" s="123">
        <v>100</v>
      </c>
      <c r="C24" s="123" t="s">
        <v>100</v>
      </c>
      <c r="D24" s="125">
        <v>65189.71</v>
      </c>
      <c r="E24" s="124"/>
    </row>
    <row r="25" spans="2:5">
      <c r="B25" s="123">
        <v>102</v>
      </c>
      <c r="C25" s="123" t="s">
        <v>36</v>
      </c>
      <c r="D25" s="125">
        <v>2340</v>
      </c>
      <c r="E25" s="124"/>
    </row>
    <row r="26" spans="2:5">
      <c r="B26" s="123">
        <v>103</v>
      </c>
      <c r="C26" s="123" t="s">
        <v>101</v>
      </c>
      <c r="D26" s="134">
        <v>400</v>
      </c>
      <c r="E26" s="124"/>
    </row>
    <row r="27" spans="2:5">
      <c r="B27" s="123">
        <v>610</v>
      </c>
      <c r="C27" s="123" t="s">
        <v>19</v>
      </c>
      <c r="D27" s="125">
        <v>7658.58</v>
      </c>
      <c r="E27" s="124"/>
    </row>
    <row r="28" spans="2:5">
      <c r="B28" s="123">
        <v>630</v>
      </c>
      <c r="C28" s="123" t="s">
        <v>102</v>
      </c>
      <c r="D28" s="125">
        <v>120000</v>
      </c>
      <c r="E28" s="124"/>
    </row>
    <row r="29" spans="2:5">
      <c r="B29" s="123">
        <v>710</v>
      </c>
      <c r="C29" s="123" t="s">
        <v>103</v>
      </c>
      <c r="D29" s="125">
        <v>5800</v>
      </c>
      <c r="E29" s="124"/>
    </row>
    <row r="30" spans="2:5">
      <c r="B30" s="123">
        <v>711</v>
      </c>
      <c r="C30" s="123" t="s">
        <v>118</v>
      </c>
      <c r="D30" s="124"/>
      <c r="E30" s="125">
        <v>1250</v>
      </c>
    </row>
    <row r="31" spans="2:5">
      <c r="B31" s="123">
        <v>740</v>
      </c>
      <c r="C31" s="123" t="s">
        <v>105</v>
      </c>
      <c r="D31" s="125">
        <v>30000</v>
      </c>
      <c r="E31" s="124"/>
    </row>
    <row r="32" spans="2:5">
      <c r="B32" s="123">
        <v>741</v>
      </c>
      <c r="C32" s="123" t="s">
        <v>133</v>
      </c>
      <c r="D32" s="124"/>
      <c r="E32" s="125">
        <v>5700</v>
      </c>
    </row>
    <row r="33" spans="2:5">
      <c r="B33" s="123">
        <v>800</v>
      </c>
      <c r="C33" s="123" t="s">
        <v>107</v>
      </c>
      <c r="D33" s="124"/>
      <c r="E33" s="125">
        <v>3498</v>
      </c>
    </row>
    <row r="34" spans="2:5">
      <c r="B34" s="123">
        <v>820</v>
      </c>
      <c r="C34" s="123" t="s">
        <v>62</v>
      </c>
      <c r="D34" s="135">
        <v>4183.7</v>
      </c>
      <c r="E34" s="125"/>
    </row>
    <row r="35" spans="2:5">
      <c r="B35" s="123">
        <v>825</v>
      </c>
      <c r="C35" s="123" t="s">
        <v>108</v>
      </c>
      <c r="D35" s="124"/>
      <c r="E35" s="125">
        <v>5640</v>
      </c>
    </row>
    <row r="36" spans="2:5">
      <c r="B36" s="123">
        <v>851</v>
      </c>
      <c r="C36" s="123" t="s">
        <v>109</v>
      </c>
      <c r="D36" s="124"/>
      <c r="E36" s="125">
        <v>50000</v>
      </c>
    </row>
    <row r="37" spans="2:5">
      <c r="B37" s="123">
        <v>890</v>
      </c>
      <c r="C37" s="123" t="s">
        <v>110</v>
      </c>
      <c r="D37" s="124"/>
      <c r="E37" s="125">
        <v>60000</v>
      </c>
    </row>
    <row r="38" spans="2:5">
      <c r="B38" s="123">
        <v>960</v>
      </c>
      <c r="C38" s="123" t="s">
        <v>111</v>
      </c>
      <c r="D38" s="124"/>
      <c r="E38" s="125">
        <v>113440.04</v>
      </c>
    </row>
    <row r="39" spans="2:5">
      <c r="B39" s="121"/>
      <c r="C39" s="121"/>
      <c r="D39" s="122">
        <f>SUM(D7:D38)</f>
        <v>644070.09</v>
      </c>
      <c r="E39" s="122">
        <f>SUM(E7:F38)</f>
        <v>635747.78</v>
      </c>
    </row>
    <row r="40" spans="2:5" s="136" customFormat="1"/>
    <row r="41" spans="2:5" s="136" customFormat="1"/>
    <row r="42" spans="2:5" s="136" customFormat="1"/>
    <row r="43" spans="2:5" s="136" customFormat="1"/>
    <row r="44" spans="2:5" s="136" customFormat="1"/>
    <row r="45" spans="2:5" s="136" customFormat="1"/>
    <row r="46" spans="2:5" s="136" customFormat="1"/>
    <row r="47" spans="2:5" s="136" customFormat="1"/>
    <row r="48" spans="2:5" s="136" customFormat="1"/>
    <row r="49" s="136" customFormat="1"/>
    <row r="50" s="136" customFormat="1"/>
    <row r="51" s="136" customFormat="1"/>
    <row r="52" s="136" customFormat="1"/>
    <row r="53" s="136" customFormat="1"/>
    <row r="54" s="136" customFormat="1"/>
    <row r="55" s="136" customFormat="1"/>
    <row r="56" s="136" customFormat="1"/>
    <row r="57" s="136" customFormat="1"/>
    <row r="58" s="136" customFormat="1"/>
    <row r="59" s="136" customFormat="1"/>
    <row r="60" s="136" customFormat="1"/>
    <row r="61" s="136" customFormat="1"/>
    <row r="62" s="136" customFormat="1"/>
    <row r="63" s="136" customFormat="1"/>
    <row r="64" s="136" customFormat="1"/>
    <row r="65" s="136" customFormat="1"/>
    <row r="66" s="136" customFormat="1"/>
    <row r="67" s="136" customFormat="1"/>
    <row r="68" s="136" customFormat="1"/>
    <row r="69" s="136" customFormat="1"/>
    <row r="70" s="136" customFormat="1"/>
    <row r="71" s="136" customFormat="1"/>
    <row r="72" s="136" customFormat="1"/>
    <row r="73" s="136" customFormat="1"/>
    <row r="74" s="136" customFormat="1"/>
    <row r="75" s="136" customFormat="1"/>
    <row r="76" s="136" customFormat="1"/>
    <row r="77" s="136" customFormat="1"/>
    <row r="78" s="136" customFormat="1"/>
    <row r="79" s="136" customFormat="1"/>
    <row r="80" s="136" customFormat="1"/>
    <row r="81" s="136" customFormat="1"/>
    <row r="82" s="136" customFormat="1"/>
    <row r="83" s="136" customFormat="1"/>
    <row r="84" s="136" customFormat="1"/>
    <row r="85" s="136" customFormat="1"/>
    <row r="86" s="136" customFormat="1"/>
    <row r="87" s="136" customFormat="1"/>
    <row r="88" s="136" customFormat="1"/>
    <row r="89" s="136" customFormat="1"/>
    <row r="90" s="136" customFormat="1"/>
    <row r="91" s="136" customFormat="1"/>
    <row r="92" s="136" customFormat="1"/>
    <row r="93" s="136" customFormat="1"/>
    <row r="94" s="136" customFormat="1"/>
    <row r="95" s="136" customFormat="1"/>
    <row r="96" s="136" customFormat="1"/>
    <row r="97" s="136" customFormat="1"/>
    <row r="98" s="136" customFormat="1"/>
    <row r="99" s="136" customFormat="1"/>
    <row r="100" s="136" customFormat="1"/>
    <row r="101" s="136" customFormat="1"/>
    <row r="102" s="136" customFormat="1"/>
    <row r="103" s="136" customFormat="1"/>
    <row r="104" s="136" customFormat="1"/>
    <row r="105" s="136" customFormat="1"/>
    <row r="106" s="136" customFormat="1"/>
    <row r="107" s="136" customFormat="1"/>
    <row r="108" s="136" customFormat="1"/>
    <row r="109" s="136" customFormat="1"/>
    <row r="110" s="136" customFormat="1"/>
    <row r="111" s="136" customFormat="1"/>
    <row r="112" s="136" customFormat="1"/>
    <row r="113" s="136" customFormat="1"/>
    <row r="114" s="136" customFormat="1"/>
    <row r="115" s="136" customFormat="1"/>
    <row r="116" s="136" customFormat="1"/>
    <row r="117" s="136" customFormat="1"/>
    <row r="118" s="136" customFormat="1"/>
    <row r="119" s="136" customFormat="1"/>
    <row r="120" s="136" customFormat="1"/>
    <row r="121" s="136" customFormat="1"/>
    <row r="122" s="136" customFormat="1"/>
    <row r="123" s="136" customFormat="1"/>
    <row r="124" s="136" customFormat="1"/>
    <row r="125" s="136" customFormat="1"/>
    <row r="126" s="136" customFormat="1"/>
    <row r="127" s="136" customFormat="1"/>
    <row r="128" s="136" customFormat="1"/>
    <row r="129" s="136" customFormat="1"/>
    <row r="130" s="136" customFormat="1"/>
    <row r="131" s="136" customFormat="1"/>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3" ma:contentTypeDescription="Create a new document." ma:contentTypeScope="" ma:versionID="dc200dff688d9f941de6c654c3cc63c6">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48f4bf8fcebd23ffaadb71cc1f59441a"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536540-A91F-42A7-9828-1C2DB96F69D0}"/>
</file>

<file path=customXml/itemProps2.xml><?xml version="1.0" encoding="utf-8"?>
<ds:datastoreItem xmlns:ds="http://schemas.openxmlformats.org/officeDocument/2006/customXml" ds:itemID="{A10A0E19-4BFA-4230-9B23-AF854887BCFF}"/>
</file>

<file path=customXml/itemProps3.xml><?xml version="1.0" encoding="utf-8"?>
<ds:datastoreItem xmlns:ds="http://schemas.openxmlformats.org/officeDocument/2006/customXml" ds:itemID="{3531567E-5FBB-4EE5-A666-35F70CAF8A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2021-10-12T03:50:05Z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ies>
</file>