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5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iz\Desktop\1. Swinburne\CERT IV ENT M06 Establish Operational Strategies and Procedures for New business ventures\"/>
    </mc:Choice>
  </mc:AlternateContent>
  <xr:revisionPtr revIDLastSave="7" documentId="8_{EEBCBB09-C86E-4F4E-9B90-301760E1B03A}" xr6:coauthVersionLast="47" xr6:coauthVersionMax="47" xr10:uidLastSave="{BE064CBC-7380-4DB7-A4EF-9FE6E8D5DBA5}"/>
  <bookViews>
    <workbookView xWindow="-108" yWindow="-108" windowWidth="23256" windowHeight="12456" tabRatio="500" xr2:uid="{00000000-000D-0000-FFFF-FFFF00000000}"/>
  </bookViews>
  <sheets>
    <sheet name="KPI Dashboard" sheetId="4" r:id="rId1"/>
    <sheet name="Q3 Delivery rates" sheetId="5" r:id="rId2"/>
    <sheet name="Q3 Quality Data" sheetId="6" r:id="rId3"/>
    <sheet name="Q3 Employee Survey Results" sheetId="7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3" i="4" l="1"/>
  <c r="G5" i="7"/>
  <c r="G4" i="7"/>
  <c r="G4" i="6"/>
  <c r="G6" i="6"/>
  <c r="G12" i="4" s="1"/>
  <c r="I5" i="5"/>
  <c r="I4" i="5"/>
  <c r="I6" i="5"/>
  <c r="G11" i="4" s="1"/>
  <c r="D15" i="5"/>
  <c r="E15" i="5"/>
  <c r="D8" i="5"/>
  <c r="E8" i="5"/>
  <c r="D14" i="5"/>
  <c r="E14" i="5"/>
  <c r="D22" i="5"/>
  <c r="E22" i="5"/>
  <c r="D5" i="5"/>
  <c r="E5" i="5"/>
  <c r="D6" i="5"/>
  <c r="E6" i="5"/>
  <c r="D7" i="5"/>
  <c r="E7" i="5"/>
  <c r="D9" i="5"/>
  <c r="E9" i="5"/>
  <c r="D10" i="5"/>
  <c r="E10" i="5"/>
  <c r="D11" i="5"/>
  <c r="E11" i="5"/>
  <c r="D12" i="5"/>
  <c r="E12" i="5"/>
  <c r="D13" i="5"/>
  <c r="E13" i="5"/>
  <c r="D16" i="5"/>
  <c r="E16" i="5"/>
  <c r="D17" i="5"/>
  <c r="E17" i="5"/>
  <c r="D18" i="5"/>
  <c r="E18" i="5"/>
  <c r="D19" i="5"/>
  <c r="E19" i="5"/>
  <c r="D20" i="5"/>
  <c r="E20" i="5"/>
  <c r="D21" i="5"/>
  <c r="E21" i="5"/>
  <c r="D23" i="5"/>
  <c r="E23" i="5"/>
  <c r="D4" i="5"/>
  <c r="E4" i="5"/>
</calcChain>
</file>

<file path=xl/sharedStrings.xml><?xml version="1.0" encoding="utf-8"?>
<sst xmlns="http://schemas.openxmlformats.org/spreadsheetml/2006/main" count="126" uniqueCount="86">
  <si>
    <t>Operational Key Performance Indicator (KPIS)  </t>
  </si>
  <si>
    <t>Performance Target </t>
  </si>
  <si>
    <t>Target Date </t>
  </si>
  <si>
    <t>Q1 Actual  Outcome</t>
  </si>
  <si>
    <t>Q2 Actual  Outcome</t>
  </si>
  <si>
    <t>Q3 Actual  Outcome</t>
  </si>
  <si>
    <t>Target Met Y/N</t>
  </si>
  <si>
    <t>If target has not been met provide a recommended action to ensure optimum business performance</t>
  </si>
  <si>
    <t>1. On-time Delivery Rate</t>
  </si>
  <si>
    <t>N</t>
  </si>
  <si>
    <t>Students need to provide a realistic action that will reduce delivery time. For example, Increase Stock levels to trigger re-ordering of product to reduce delay waiting for stock</t>
  </si>
  <si>
    <t>2. Product Quality Standard Rate</t>
  </si>
  <si>
    <t xml:space="preserve">Students need to provide a realistic action that will increase quality standards rate. For example, negotiate with suppliers and enforce quality standard penalties for product received that does not meet the standard agreed. </t>
  </si>
  <si>
    <t>3. Employee Engagement Rating</t>
  </si>
  <si>
    <t>Y</t>
  </si>
  <si>
    <t>No action required as target has been met by target date.</t>
  </si>
  <si>
    <t>Q1 = Jan, Feb, Mar</t>
  </si>
  <si>
    <t>Q2 = Apr, May, June</t>
  </si>
  <si>
    <t>Q3 = July, Aug, Sept</t>
  </si>
  <si>
    <t>Q3 Delivery Data</t>
  </si>
  <si>
    <t>Customer Order Number</t>
  </si>
  <si>
    <t>Date Ordered</t>
  </si>
  <si>
    <t>Target delivery date</t>
  </si>
  <si>
    <t>Actual Delivery date</t>
  </si>
  <si>
    <t>Delivered on time Y/N</t>
  </si>
  <si>
    <t>ORD003</t>
  </si>
  <si>
    <t>y</t>
  </si>
  <si>
    <t>Total deliveries</t>
  </si>
  <si>
    <t>ORD004</t>
  </si>
  <si>
    <t>Number delivered on time</t>
  </si>
  <si>
    <t>ORD005</t>
  </si>
  <si>
    <t>% delivered on-time</t>
  </si>
  <si>
    <t>ORD006</t>
  </si>
  <si>
    <t>ORD007</t>
  </si>
  <si>
    <t>n</t>
  </si>
  <si>
    <t>ORD008</t>
  </si>
  <si>
    <t>ORD009</t>
  </si>
  <si>
    <t>ORD010</t>
  </si>
  <si>
    <t>ORD011</t>
  </si>
  <si>
    <t>ORD012</t>
  </si>
  <si>
    <t>ORD013</t>
  </si>
  <si>
    <t>ORD014</t>
  </si>
  <si>
    <t>ORD015</t>
  </si>
  <si>
    <t>ORD016</t>
  </si>
  <si>
    <t>ORD017</t>
  </si>
  <si>
    <t>ORD018</t>
  </si>
  <si>
    <t>ORD019</t>
  </si>
  <si>
    <t>ORD020</t>
  </si>
  <si>
    <t>ORD021</t>
  </si>
  <si>
    <t>ORD022</t>
  </si>
  <si>
    <t>Q3 Product Quality Data</t>
  </si>
  <si>
    <t>Purchase Order Number</t>
  </si>
  <si>
    <t>Date Quality Assurance Checklist Completed</t>
  </si>
  <si>
    <t>Quality Level Met Y/N</t>
  </si>
  <si>
    <t>PUR0025003</t>
  </si>
  <si>
    <t>Total Purchase Orders Checked</t>
  </si>
  <si>
    <t>PUR0025004</t>
  </si>
  <si>
    <t>Number of purcahse orders that met Quality standards</t>
  </si>
  <si>
    <t>PUR0025005</t>
  </si>
  <si>
    <t>% met quality standards</t>
  </si>
  <si>
    <t>PUR0025006</t>
  </si>
  <si>
    <t>PUR0025007</t>
  </si>
  <si>
    <t>PUR0025008</t>
  </si>
  <si>
    <t>PUR0025009</t>
  </si>
  <si>
    <t>PUR0025010</t>
  </si>
  <si>
    <t>PUR0025011</t>
  </si>
  <si>
    <t>PUR0025012</t>
  </si>
  <si>
    <t>PUR0025013</t>
  </si>
  <si>
    <t>PUR0025014</t>
  </si>
  <si>
    <t>PUR0025015</t>
  </si>
  <si>
    <t>PUR0025016</t>
  </si>
  <si>
    <t>PUR0025017</t>
  </si>
  <si>
    <t>PUR0025018</t>
  </si>
  <si>
    <t>PUR0025019</t>
  </si>
  <si>
    <t>PUR0025020</t>
  </si>
  <si>
    <t>PUR0025021</t>
  </si>
  <si>
    <t>PUR0025022</t>
  </si>
  <si>
    <t>Q3 Staff Engagement and Satisfaction Survery Results</t>
  </si>
  <si>
    <t>Employee Number</t>
  </si>
  <si>
    <t>Date Survey Completed</t>
  </si>
  <si>
    <t>Employee engagement rating</t>
  </si>
  <si>
    <t>EMP001</t>
  </si>
  <si>
    <t>EMP002</t>
  </si>
  <si>
    <t>Average employee engagement rating</t>
  </si>
  <si>
    <t>EMP003</t>
  </si>
  <si>
    <t>EMP004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</si>
</sst>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4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231F20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</cellStyleXfs>
  <cellXfs count="25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5" fillId="0" borderId="1" xfId="0" applyFont="1" applyBorder="1"/>
    <xf numFmtId="0" fontId="6" fillId="3" borderId="2" xfId="0" applyFont="1" applyFill="1" applyBorder="1" applyAlignment="1">
      <alignment vertical="center" wrapText="1"/>
    </xf>
    <xf numFmtId="0" fontId="6" fillId="3" borderId="2" xfId="0" applyFont="1" applyFill="1" applyBorder="1" applyAlignment="1">
      <alignment horizontal="center" vertical="center" wrapText="1"/>
    </xf>
    <xf numFmtId="17" fontId="7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/>
    <xf numFmtId="0" fontId="9" fillId="0" borderId="5" xfId="0" applyFont="1" applyBorder="1"/>
    <xf numFmtId="0" fontId="5" fillId="0" borderId="2" xfId="0" applyFont="1" applyBorder="1" applyAlignment="1">
      <alignment horizontal="center"/>
    </xf>
    <xf numFmtId="0" fontId="0" fillId="0" borderId="7" xfId="0" applyBorder="1"/>
    <xf numFmtId="0" fontId="10" fillId="0" borderId="2" xfId="0" applyFont="1" applyBorder="1"/>
    <xf numFmtId="9" fontId="10" fillId="0" borderId="2" xfId="1" applyFont="1" applyBorder="1"/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vertical="center" wrapText="1"/>
    </xf>
    <xf numFmtId="9" fontId="7" fillId="0" borderId="2" xfId="1" applyFont="1" applyBorder="1" applyAlignment="1">
      <alignment horizontal="center" vertical="center" wrapText="1"/>
    </xf>
    <xf numFmtId="9" fontId="10" fillId="0" borderId="2" xfId="0" applyNumberFormat="1" applyFont="1" applyBorder="1" applyAlignment="1">
      <alignment horizontal="center" vertical="center"/>
    </xf>
    <xf numFmtId="9" fontId="11" fillId="0" borderId="2" xfId="1" applyFont="1" applyBorder="1" applyAlignment="1">
      <alignment horizontal="center" vertical="center" wrapText="1"/>
    </xf>
    <xf numFmtId="9" fontId="5" fillId="0" borderId="2" xfId="1" applyFont="1" applyBorder="1" applyAlignment="1">
      <alignment horizontal="center"/>
    </xf>
    <xf numFmtId="0" fontId="12" fillId="0" borderId="2" xfId="0" applyFont="1" applyBorder="1" applyAlignment="1">
      <alignment horizontal="left" vertical="center" wrapText="1"/>
    </xf>
    <xf numFmtId="9" fontId="13" fillId="2" borderId="2" xfId="1" applyFont="1" applyFill="1" applyBorder="1" applyAlignment="1">
      <alignment horizontal="center" vertical="center" wrapText="1"/>
    </xf>
    <xf numFmtId="164" fontId="5" fillId="0" borderId="2" xfId="0" applyNumberFormat="1" applyFont="1" applyBorder="1"/>
  </cellXfs>
  <cellStyles count="5">
    <cellStyle name="Followed Hyperlink" xfId="3" builtinId="9" hidden="1"/>
    <cellStyle name="Hyperlink" xfId="2" builtinId="8" hidden="1"/>
    <cellStyle name="Normal" xfId="0" builtinId="0"/>
    <cellStyle name="Normal 2" xfId="4" xr:uid="{69EFB181-84F2-124A-ACD3-DEA88A913132}"/>
    <cellStyle name="Percent" xfId="1" builtinId="5"/>
  </cellStyles>
  <dxfs count="0"/>
  <tableStyles count="0" defaultTableStyle="TableStyleMedium9" defaultPivotStyle="PivotStyleMedium7"/>
  <colors>
    <mruColors>
      <color rgb="FFED7C00"/>
      <color rgb="FF009844"/>
      <color rgb="FFD0E08D"/>
      <color rgb="FF79AE40"/>
      <color rgb="FFFFDCE4"/>
      <color rgb="FFD6A000"/>
      <color rgb="FF6A3AFF"/>
      <color rgb="FFEE57AD"/>
      <color rgb="FFFFC11D"/>
      <color rgb="FF732E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</xdr:row>
      <xdr:rowOff>38100</xdr:rowOff>
    </xdr:from>
    <xdr:to>
      <xdr:col>9</xdr:col>
      <xdr:colOff>7620</xdr:colOff>
      <xdr:row>7</xdr:row>
      <xdr:rowOff>169773</xdr:rowOff>
    </xdr:to>
    <xdr:pic>
      <xdr:nvPicPr>
        <xdr:cNvPr id="2" name="Picture 1" descr="Abstract banner" title="Banner 1">
          <a:extLst>
            <a:ext uri="{FF2B5EF4-FFF2-40B4-BE49-F238E27FC236}">
              <a16:creationId xmlns:a16="http://schemas.microsoft.com/office/drawing/2014/main" id="{F427CC41-66CB-4BDE-AB09-32ED8AE4BE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LineDraw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7180" y="236220"/>
          <a:ext cx="10180320" cy="1320393"/>
        </a:xfrm>
        <a:prstGeom prst="rect">
          <a:avLst/>
        </a:prstGeom>
      </xdr:spPr>
    </xdr:pic>
    <xdr:clientData/>
  </xdr:twoCellAnchor>
  <xdr:twoCellAnchor editAs="oneCell">
    <xdr:from>
      <xdr:col>8</xdr:col>
      <xdr:colOff>1830611</xdr:colOff>
      <xdr:row>1</xdr:row>
      <xdr:rowOff>66676</xdr:rowOff>
    </xdr:from>
    <xdr:to>
      <xdr:col>8</xdr:col>
      <xdr:colOff>3120557</xdr:colOff>
      <xdr:row>7</xdr:row>
      <xdr:rowOff>139066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35DC2F-A9BB-4133-9EA2-22BB96947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5811" y="264796"/>
          <a:ext cx="1289946" cy="1261110"/>
        </a:xfrm>
        <a:prstGeom prst="rect">
          <a:avLst/>
        </a:prstGeom>
      </xdr:spPr>
    </xdr:pic>
    <xdr:clientData/>
  </xdr:twoCellAnchor>
  <xdr:twoCellAnchor>
    <xdr:from>
      <xdr:col>1</xdr:col>
      <xdr:colOff>53340</xdr:colOff>
      <xdr:row>2</xdr:row>
      <xdr:rowOff>129540</xdr:rowOff>
    </xdr:from>
    <xdr:to>
      <xdr:col>3</xdr:col>
      <xdr:colOff>112395</xdr:colOff>
      <xdr:row>7</xdr:row>
      <xdr:rowOff>95250</xdr:rowOff>
    </xdr:to>
    <xdr:sp macro="" textlink="">
      <xdr:nvSpPr>
        <xdr:cNvPr id="4" name="TextBox 1" descr="Inventory List" title="Title 1">
          <a:extLst>
            <a:ext uri="{FF2B5EF4-FFF2-40B4-BE49-F238E27FC236}">
              <a16:creationId xmlns:a16="http://schemas.microsoft.com/office/drawing/2014/main" id="{7C4D8346-56BF-4FF5-A468-BFAEE6A789CE}"/>
            </a:ext>
          </a:extLst>
        </xdr:cNvPr>
        <xdr:cNvSpPr txBox="1"/>
      </xdr:nvSpPr>
      <xdr:spPr>
        <a:xfrm>
          <a:off x="320040" y="525780"/>
          <a:ext cx="2741295" cy="95631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/>
          <a:r>
            <a:rPr lang="en-US" sz="1800">
              <a:solidFill>
                <a:schemeClr val="accent3">
                  <a:lumMod val="20000"/>
                  <a:lumOff val="80000"/>
                </a:schemeClr>
              </a:solidFill>
              <a:latin typeface="+mj-lt"/>
            </a:rPr>
            <a:t>KPI Business Dashboard</a:t>
          </a:r>
        </a:p>
        <a:p>
          <a:pPr marL="0" algn="l"/>
          <a:r>
            <a:rPr lang="en-US" sz="1800">
              <a:solidFill>
                <a:schemeClr val="tx2">
                  <a:lumMod val="40000"/>
                  <a:lumOff val="60000"/>
                </a:schemeClr>
              </a:solidFill>
              <a:latin typeface="+mj-lt"/>
            </a:rPr>
            <a:t>Eco</a:t>
          </a:r>
          <a:r>
            <a:rPr lang="en-US" sz="1800" baseline="0">
              <a:solidFill>
                <a:schemeClr val="tx2">
                  <a:lumMod val="40000"/>
                  <a:lumOff val="60000"/>
                </a:schemeClr>
              </a:solidFill>
              <a:latin typeface="+mj-lt"/>
            </a:rPr>
            <a:t> - Aussie Office Desks</a:t>
          </a:r>
          <a:endParaRPr lang="en-US" sz="1800">
            <a:solidFill>
              <a:schemeClr val="tx2">
                <a:lumMod val="40000"/>
                <a:lumOff val="60000"/>
              </a:schemeClr>
            </a:solidFill>
            <a:latin typeface="+mj-lt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9E6F1-7DFB-4E0D-B4D0-69AF655D8103}">
  <dimension ref="A1:J17"/>
  <sheetViews>
    <sheetView tabSelected="1" workbookViewId="0">
      <selection activeCell="B19" sqref="B18:B19"/>
    </sheetView>
  </sheetViews>
  <sheetFormatPr defaultColWidth="8.75" defaultRowHeight="15.6"/>
  <cols>
    <col min="1" max="1" width="2.25" style="1" customWidth="1"/>
    <col min="2" max="2" width="33.125" style="1" customWidth="1"/>
    <col min="3" max="3" width="10.75" style="1" customWidth="1"/>
    <col min="4" max="4" width="9.125" style="1" customWidth="1"/>
    <col min="5" max="6" width="10.5" style="1" customWidth="1"/>
    <col min="7" max="7" width="10.75" style="1" customWidth="1"/>
    <col min="8" max="8" width="7.875" style="1" customWidth="1"/>
    <col min="9" max="9" width="41.375" style="1" customWidth="1"/>
    <col min="10" max="16384" width="8.75" style="1"/>
  </cols>
  <sheetData>
    <row r="1" spans="1:10" ht="9" customHeight="1"/>
    <row r="9" spans="1:10" ht="6.6" customHeight="1">
      <c r="B9" s="4"/>
      <c r="C9" s="4"/>
      <c r="D9" s="4"/>
      <c r="E9" s="4"/>
      <c r="F9" s="4"/>
      <c r="G9" s="4"/>
      <c r="H9" s="4"/>
      <c r="I9" s="4"/>
    </row>
    <row r="10" spans="1:10" ht="80.45" customHeight="1">
      <c r="A10" s="2"/>
      <c r="B10" s="7" t="s">
        <v>0</v>
      </c>
      <c r="C10" s="8" t="s">
        <v>1</v>
      </c>
      <c r="D10" s="8" t="s">
        <v>2</v>
      </c>
      <c r="E10" s="8" t="s">
        <v>3</v>
      </c>
      <c r="F10" s="8" t="s">
        <v>4</v>
      </c>
      <c r="G10" s="8" t="s">
        <v>5</v>
      </c>
      <c r="H10" s="8" t="s">
        <v>6</v>
      </c>
      <c r="I10" s="8" t="s">
        <v>7</v>
      </c>
      <c r="J10" s="3"/>
    </row>
    <row r="11" spans="1:10" ht="55.15">
      <c r="A11" s="2"/>
      <c r="B11" s="22" t="s">
        <v>8</v>
      </c>
      <c r="C11" s="23">
        <v>0.9</v>
      </c>
      <c r="D11" s="9">
        <v>44805</v>
      </c>
      <c r="E11" s="18">
        <v>0.8</v>
      </c>
      <c r="F11" s="18">
        <v>0.75</v>
      </c>
      <c r="G11" s="19">
        <f>'Q3 Delivery rates'!I6</f>
        <v>0.8</v>
      </c>
      <c r="H11" s="16" t="s">
        <v>9</v>
      </c>
      <c r="I11" s="17" t="s">
        <v>10</v>
      </c>
      <c r="J11" s="3"/>
    </row>
    <row r="12" spans="1:10" ht="69">
      <c r="A12" s="2"/>
      <c r="B12" s="22" t="s">
        <v>11</v>
      </c>
      <c r="C12" s="23">
        <v>1</v>
      </c>
      <c r="D12" s="9">
        <v>44774</v>
      </c>
      <c r="E12" s="18">
        <v>0.7</v>
      </c>
      <c r="F12" s="18">
        <v>0.75</v>
      </c>
      <c r="G12" s="19">
        <f>'Q3 Quality Data'!G6</f>
        <v>0.9</v>
      </c>
      <c r="H12" s="16" t="s">
        <v>9</v>
      </c>
      <c r="I12" s="17" t="s">
        <v>12</v>
      </c>
      <c r="J12" s="3"/>
    </row>
    <row r="13" spans="1:10" ht="27.6">
      <c r="A13" s="2"/>
      <c r="B13" s="22" t="s">
        <v>13</v>
      </c>
      <c r="C13" s="23">
        <v>0.7</v>
      </c>
      <c r="D13" s="9">
        <v>44774</v>
      </c>
      <c r="E13" s="18">
        <v>0.6</v>
      </c>
      <c r="F13" s="18">
        <v>0.65</v>
      </c>
      <c r="G13" s="20">
        <f>'Q3 Employee Survey Results'!G5</f>
        <v>0.70000000000000007</v>
      </c>
      <c r="H13" s="16" t="s">
        <v>14</v>
      </c>
      <c r="I13" s="17" t="s">
        <v>15</v>
      </c>
      <c r="J13" s="3"/>
    </row>
    <row r="14" spans="1:10">
      <c r="B14" s="5"/>
      <c r="C14" s="5"/>
      <c r="D14" s="5"/>
      <c r="E14" s="5"/>
      <c r="F14" s="5"/>
      <c r="G14" s="5"/>
      <c r="H14" s="5"/>
      <c r="I14" s="5"/>
    </row>
    <row r="15" spans="1:10">
      <c r="B15" s="6" t="s">
        <v>16</v>
      </c>
    </row>
    <row r="16" spans="1:10">
      <c r="B16" s="6" t="s">
        <v>17</v>
      </c>
    </row>
    <row r="17" spans="2:2">
      <c r="B17" s="6" t="s">
        <v>18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F0D9E-6D02-4365-8794-5A65B8EE997B}">
  <dimension ref="A2:J24"/>
  <sheetViews>
    <sheetView workbookViewId="0">
      <selection activeCell="C20" sqref="C20"/>
    </sheetView>
  </sheetViews>
  <sheetFormatPr defaultColWidth="8.75" defaultRowHeight="15.6"/>
  <cols>
    <col min="1" max="1" width="4.25" style="1" customWidth="1"/>
    <col min="2" max="2" width="11.25" style="1" customWidth="1"/>
    <col min="3" max="3" width="15.125" style="1" customWidth="1"/>
    <col min="4" max="4" width="12.75" style="1" customWidth="1"/>
    <col min="5" max="5" width="12.25" style="1" customWidth="1"/>
    <col min="6" max="7" width="8.75" style="1"/>
    <col min="8" max="8" width="21.125" style="1" customWidth="1"/>
    <col min="9" max="16384" width="8.75" style="1"/>
  </cols>
  <sheetData>
    <row r="2" spans="1:10" ht="23.45">
      <c r="B2" s="11" t="s">
        <v>19</v>
      </c>
      <c r="C2" s="4"/>
      <c r="D2" s="4"/>
      <c r="E2" s="4"/>
      <c r="F2" s="4"/>
    </row>
    <row r="3" spans="1:10" ht="39.6">
      <c r="A3" s="2"/>
      <c r="B3" s="8" t="s">
        <v>20</v>
      </c>
      <c r="C3" s="8" t="s">
        <v>21</v>
      </c>
      <c r="D3" s="8" t="s">
        <v>22</v>
      </c>
      <c r="E3" s="8" t="s">
        <v>23</v>
      </c>
      <c r="F3" s="8" t="s">
        <v>24</v>
      </c>
      <c r="G3" s="3"/>
      <c r="H3" s="4"/>
      <c r="I3" s="4"/>
    </row>
    <row r="4" spans="1:10">
      <c r="A4" s="2"/>
      <c r="B4" s="10" t="s">
        <v>25</v>
      </c>
      <c r="C4" s="24">
        <v>44743</v>
      </c>
      <c r="D4" s="24">
        <f>C4+5</f>
        <v>44748</v>
      </c>
      <c r="E4" s="24">
        <f>D4</f>
        <v>44748</v>
      </c>
      <c r="F4" s="12" t="s">
        <v>26</v>
      </c>
      <c r="G4" s="13"/>
      <c r="H4" s="10" t="s">
        <v>27</v>
      </c>
      <c r="I4" s="14">
        <f>COUNT(C4:C23)</f>
        <v>20</v>
      </c>
      <c r="J4" s="3"/>
    </row>
    <row r="5" spans="1:10">
      <c r="A5" s="2"/>
      <c r="B5" s="10" t="s">
        <v>28</v>
      </c>
      <c r="C5" s="24">
        <v>44744</v>
      </c>
      <c r="D5" s="24">
        <f t="shared" ref="D5:D23" si="0">C5+5</f>
        <v>44749</v>
      </c>
      <c r="E5" s="24">
        <f t="shared" ref="E5:E23" si="1">D5</f>
        <v>44749</v>
      </c>
      <c r="F5" s="12" t="s">
        <v>26</v>
      </c>
      <c r="G5" s="13"/>
      <c r="H5" s="10" t="s">
        <v>29</v>
      </c>
      <c r="I5" s="14">
        <f>16</f>
        <v>16</v>
      </c>
      <c r="J5" s="3"/>
    </row>
    <row r="6" spans="1:10">
      <c r="A6" s="2"/>
      <c r="B6" s="10" t="s">
        <v>30</v>
      </c>
      <c r="C6" s="24">
        <v>44745</v>
      </c>
      <c r="D6" s="24">
        <f t="shared" si="0"/>
        <v>44750</v>
      </c>
      <c r="E6" s="24">
        <f t="shared" si="1"/>
        <v>44750</v>
      </c>
      <c r="F6" s="12" t="s">
        <v>26</v>
      </c>
      <c r="G6" s="13"/>
      <c r="H6" s="10" t="s">
        <v>31</v>
      </c>
      <c r="I6" s="15">
        <f>I5/I4</f>
        <v>0.8</v>
      </c>
      <c r="J6" s="3"/>
    </row>
    <row r="7" spans="1:10">
      <c r="A7" s="2"/>
      <c r="B7" s="10" t="s">
        <v>32</v>
      </c>
      <c r="C7" s="24">
        <v>44746</v>
      </c>
      <c r="D7" s="24">
        <f t="shared" si="0"/>
        <v>44751</v>
      </c>
      <c r="E7" s="24">
        <f t="shared" si="1"/>
        <v>44751</v>
      </c>
      <c r="F7" s="12" t="s">
        <v>26</v>
      </c>
      <c r="G7" s="3"/>
      <c r="H7" s="5"/>
      <c r="I7" s="5"/>
    </row>
    <row r="8" spans="1:10">
      <c r="A8" s="2"/>
      <c r="B8" s="10" t="s">
        <v>33</v>
      </c>
      <c r="C8" s="24">
        <v>44747</v>
      </c>
      <c r="D8" s="24">
        <f t="shared" si="0"/>
        <v>44752</v>
      </c>
      <c r="E8" s="24">
        <f>D8+2</f>
        <v>44754</v>
      </c>
      <c r="F8" s="12" t="s">
        <v>34</v>
      </c>
      <c r="G8" s="3"/>
    </row>
    <row r="9" spans="1:10">
      <c r="A9" s="2"/>
      <c r="B9" s="10" t="s">
        <v>35</v>
      </c>
      <c r="C9" s="24">
        <v>44758</v>
      </c>
      <c r="D9" s="24">
        <f t="shared" si="0"/>
        <v>44763</v>
      </c>
      <c r="E9" s="24">
        <f t="shared" si="1"/>
        <v>44763</v>
      </c>
      <c r="F9" s="12" t="s">
        <v>26</v>
      </c>
      <c r="G9" s="3"/>
    </row>
    <row r="10" spans="1:10">
      <c r="A10" s="2"/>
      <c r="B10" s="10" t="s">
        <v>36</v>
      </c>
      <c r="C10" s="24">
        <v>44759</v>
      </c>
      <c r="D10" s="24">
        <f t="shared" si="0"/>
        <v>44764</v>
      </c>
      <c r="E10" s="24">
        <f t="shared" si="1"/>
        <v>44764</v>
      </c>
      <c r="F10" s="12" t="s">
        <v>26</v>
      </c>
      <c r="G10" s="3"/>
    </row>
    <row r="11" spans="1:10">
      <c r="A11" s="2"/>
      <c r="B11" s="10" t="s">
        <v>37</v>
      </c>
      <c r="C11" s="24">
        <v>44760</v>
      </c>
      <c r="D11" s="24">
        <f t="shared" si="0"/>
        <v>44765</v>
      </c>
      <c r="E11" s="24">
        <f t="shared" si="1"/>
        <v>44765</v>
      </c>
      <c r="F11" s="12" t="s">
        <v>26</v>
      </c>
      <c r="G11" s="3"/>
    </row>
    <row r="12" spans="1:10">
      <c r="A12" s="2"/>
      <c r="B12" s="10" t="s">
        <v>38</v>
      </c>
      <c r="C12" s="24">
        <v>44761</v>
      </c>
      <c r="D12" s="24">
        <f t="shared" si="0"/>
        <v>44766</v>
      </c>
      <c r="E12" s="24">
        <f t="shared" si="1"/>
        <v>44766</v>
      </c>
      <c r="F12" s="12" t="s">
        <v>26</v>
      </c>
      <c r="G12" s="3"/>
    </row>
    <row r="13" spans="1:10">
      <c r="A13" s="2"/>
      <c r="B13" s="10" t="s">
        <v>39</v>
      </c>
      <c r="C13" s="24">
        <v>44762</v>
      </c>
      <c r="D13" s="24">
        <f t="shared" si="0"/>
        <v>44767</v>
      </c>
      <c r="E13" s="24">
        <f t="shared" si="1"/>
        <v>44767</v>
      </c>
      <c r="F13" s="12" t="s">
        <v>26</v>
      </c>
      <c r="G13" s="3"/>
    </row>
    <row r="14" spans="1:10">
      <c r="A14" s="2"/>
      <c r="B14" s="10" t="s">
        <v>40</v>
      </c>
      <c r="C14" s="24">
        <v>44775</v>
      </c>
      <c r="D14" s="24">
        <f t="shared" si="0"/>
        <v>44780</v>
      </c>
      <c r="E14" s="24">
        <f>D14+6</f>
        <v>44786</v>
      </c>
      <c r="F14" s="12" t="s">
        <v>34</v>
      </c>
      <c r="G14" s="3"/>
    </row>
    <row r="15" spans="1:10">
      <c r="A15" s="2"/>
      <c r="B15" s="10" t="s">
        <v>41</v>
      </c>
      <c r="C15" s="24">
        <v>44776</v>
      </c>
      <c r="D15" s="24">
        <f t="shared" si="0"/>
        <v>44781</v>
      </c>
      <c r="E15" s="24">
        <f>D15+3</f>
        <v>44784</v>
      </c>
      <c r="F15" s="12" t="s">
        <v>34</v>
      </c>
      <c r="G15" s="3"/>
    </row>
    <row r="16" spans="1:10">
      <c r="A16" s="2"/>
      <c r="B16" s="10" t="s">
        <v>42</v>
      </c>
      <c r="C16" s="24">
        <v>44777</v>
      </c>
      <c r="D16" s="24">
        <f t="shared" si="0"/>
        <v>44782</v>
      </c>
      <c r="E16" s="24">
        <f t="shared" si="1"/>
        <v>44782</v>
      </c>
      <c r="F16" s="12" t="s">
        <v>26</v>
      </c>
      <c r="G16" s="3"/>
    </row>
    <row r="17" spans="1:7">
      <c r="A17" s="2"/>
      <c r="B17" s="10" t="s">
        <v>43</v>
      </c>
      <c r="C17" s="24">
        <v>44778</v>
      </c>
      <c r="D17" s="24">
        <f t="shared" si="0"/>
        <v>44783</v>
      </c>
      <c r="E17" s="24">
        <f t="shared" si="1"/>
        <v>44783</v>
      </c>
      <c r="F17" s="12" t="s">
        <v>26</v>
      </c>
      <c r="G17" s="3"/>
    </row>
    <row r="18" spans="1:7">
      <c r="A18" s="2"/>
      <c r="B18" s="10" t="s">
        <v>44</v>
      </c>
      <c r="C18" s="24">
        <v>44779</v>
      </c>
      <c r="D18" s="24">
        <f t="shared" si="0"/>
        <v>44784</v>
      </c>
      <c r="E18" s="24">
        <f t="shared" si="1"/>
        <v>44784</v>
      </c>
      <c r="F18" s="12" t="s">
        <v>26</v>
      </c>
      <c r="G18" s="3"/>
    </row>
    <row r="19" spans="1:7">
      <c r="A19" s="2"/>
      <c r="B19" s="10" t="s">
        <v>45</v>
      </c>
      <c r="C19" s="24">
        <v>44820</v>
      </c>
      <c r="D19" s="24">
        <f t="shared" si="0"/>
        <v>44825</v>
      </c>
      <c r="E19" s="24">
        <f t="shared" si="1"/>
        <v>44825</v>
      </c>
      <c r="F19" s="12" t="s">
        <v>26</v>
      </c>
      <c r="G19" s="3"/>
    </row>
    <row r="20" spans="1:7">
      <c r="A20" s="2"/>
      <c r="B20" s="10" t="s">
        <v>46</v>
      </c>
      <c r="C20" s="24">
        <v>44821</v>
      </c>
      <c r="D20" s="24">
        <f t="shared" si="0"/>
        <v>44826</v>
      </c>
      <c r="E20" s="24">
        <f t="shared" si="1"/>
        <v>44826</v>
      </c>
      <c r="F20" s="12" t="s">
        <v>26</v>
      </c>
      <c r="G20" s="3"/>
    </row>
    <row r="21" spans="1:7">
      <c r="A21" s="2"/>
      <c r="B21" s="10" t="s">
        <v>47</v>
      </c>
      <c r="C21" s="24">
        <v>44822</v>
      </c>
      <c r="D21" s="24">
        <f t="shared" si="0"/>
        <v>44827</v>
      </c>
      <c r="E21" s="24">
        <f t="shared" si="1"/>
        <v>44827</v>
      </c>
      <c r="F21" s="12" t="s">
        <v>26</v>
      </c>
      <c r="G21" s="3"/>
    </row>
    <row r="22" spans="1:7">
      <c r="A22" s="2"/>
      <c r="B22" s="10" t="s">
        <v>48</v>
      </c>
      <c r="C22" s="24">
        <v>44823</v>
      </c>
      <c r="D22" s="24">
        <f t="shared" si="0"/>
        <v>44828</v>
      </c>
      <c r="E22" s="24">
        <f>D22+4</f>
        <v>44832</v>
      </c>
      <c r="F22" s="12" t="s">
        <v>34</v>
      </c>
      <c r="G22" s="3"/>
    </row>
    <row r="23" spans="1:7">
      <c r="A23" s="2"/>
      <c r="B23" s="10" t="s">
        <v>49</v>
      </c>
      <c r="C23" s="24">
        <v>44824</v>
      </c>
      <c r="D23" s="24">
        <f t="shared" si="0"/>
        <v>44829</v>
      </c>
      <c r="E23" s="24">
        <f t="shared" si="1"/>
        <v>44829</v>
      </c>
      <c r="F23" s="12" t="s">
        <v>26</v>
      </c>
      <c r="G23" s="3"/>
    </row>
    <row r="24" spans="1:7">
      <c r="B24" s="5"/>
      <c r="C24" s="5"/>
      <c r="D24" s="5"/>
      <c r="E24" s="5"/>
      <c r="F24" s="5"/>
    </row>
  </sheetData>
  <phoneticPr fontId="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3A665-D7D4-4CF9-96DD-36E7556A5A40}">
  <dimension ref="A2:H24"/>
  <sheetViews>
    <sheetView workbookViewId="0">
      <selection activeCell="C4" sqref="C4:C23"/>
    </sheetView>
  </sheetViews>
  <sheetFormatPr defaultColWidth="8.75" defaultRowHeight="15.6"/>
  <cols>
    <col min="1" max="1" width="4.25" style="1" customWidth="1"/>
    <col min="2" max="2" width="11.25" style="1" customWidth="1"/>
    <col min="3" max="3" width="17.375" style="1" customWidth="1"/>
    <col min="4" max="4" width="12" style="1" customWidth="1"/>
    <col min="5" max="5" width="8.75" style="1"/>
    <col min="6" max="6" width="40.75" style="1" customWidth="1"/>
    <col min="7" max="16384" width="8.75" style="1"/>
  </cols>
  <sheetData>
    <row r="2" spans="1:8" ht="23.45">
      <c r="B2" s="11" t="s">
        <v>50</v>
      </c>
      <c r="C2" s="4"/>
      <c r="D2" s="4"/>
    </row>
    <row r="3" spans="1:8" ht="39.6">
      <c r="A3" s="2"/>
      <c r="B3" s="8" t="s">
        <v>51</v>
      </c>
      <c r="C3" s="8" t="s">
        <v>52</v>
      </c>
      <c r="D3" s="8" t="s">
        <v>53</v>
      </c>
      <c r="E3" s="3"/>
      <c r="F3" s="4"/>
      <c r="G3" s="4"/>
    </row>
    <row r="4" spans="1:8">
      <c r="A4" s="2"/>
      <c r="B4" s="10" t="s">
        <v>54</v>
      </c>
      <c r="C4" s="24">
        <v>44743</v>
      </c>
      <c r="D4" s="12" t="s">
        <v>26</v>
      </c>
      <c r="E4" s="13"/>
      <c r="F4" s="10" t="s">
        <v>55</v>
      </c>
      <c r="G4" s="14">
        <f>COUNT(C4:C23)</f>
        <v>20</v>
      </c>
      <c r="H4" s="3"/>
    </row>
    <row r="5" spans="1:8">
      <c r="A5" s="2"/>
      <c r="B5" s="10" t="s">
        <v>56</v>
      </c>
      <c r="C5" s="24">
        <v>44744</v>
      </c>
      <c r="D5" s="12" t="s">
        <v>26</v>
      </c>
      <c r="E5" s="13"/>
      <c r="F5" s="10" t="s">
        <v>57</v>
      </c>
      <c r="G5" s="14">
        <v>18</v>
      </c>
      <c r="H5" s="3"/>
    </row>
    <row r="6" spans="1:8">
      <c r="A6" s="2"/>
      <c r="B6" s="10" t="s">
        <v>58</v>
      </c>
      <c r="C6" s="24">
        <v>44745</v>
      </c>
      <c r="D6" s="12" t="s">
        <v>26</v>
      </c>
      <c r="E6" s="13"/>
      <c r="F6" s="10" t="s">
        <v>59</v>
      </c>
      <c r="G6" s="15">
        <f>G5/G4</f>
        <v>0.9</v>
      </c>
      <c r="H6" s="3"/>
    </row>
    <row r="7" spans="1:8">
      <c r="A7" s="2"/>
      <c r="B7" s="10" t="s">
        <v>60</v>
      </c>
      <c r="C7" s="24">
        <v>44746</v>
      </c>
      <c r="D7" s="12" t="s">
        <v>26</v>
      </c>
      <c r="E7" s="3"/>
      <c r="F7" s="5"/>
      <c r="G7" s="5"/>
    </row>
    <row r="8" spans="1:8">
      <c r="A8" s="2"/>
      <c r="B8" s="10" t="s">
        <v>61</v>
      </c>
      <c r="C8" s="24">
        <v>44747</v>
      </c>
      <c r="D8" s="12" t="s">
        <v>34</v>
      </c>
      <c r="E8" s="3"/>
    </row>
    <row r="9" spans="1:8">
      <c r="A9" s="2"/>
      <c r="B9" s="10" t="s">
        <v>62</v>
      </c>
      <c r="C9" s="24">
        <v>44758</v>
      </c>
      <c r="D9" s="12" t="s">
        <v>26</v>
      </c>
      <c r="E9" s="3"/>
    </row>
    <row r="10" spans="1:8">
      <c r="A10" s="2"/>
      <c r="B10" s="10" t="s">
        <v>63</v>
      </c>
      <c r="C10" s="24">
        <v>44759</v>
      </c>
      <c r="D10" s="12" t="s">
        <v>26</v>
      </c>
      <c r="E10" s="3"/>
    </row>
    <row r="11" spans="1:8">
      <c r="A11" s="2"/>
      <c r="B11" s="10" t="s">
        <v>64</v>
      </c>
      <c r="C11" s="24">
        <v>44760</v>
      </c>
      <c r="D11" s="12" t="s">
        <v>26</v>
      </c>
      <c r="E11" s="3"/>
    </row>
    <row r="12" spans="1:8">
      <c r="A12" s="2"/>
      <c r="B12" s="10" t="s">
        <v>65</v>
      </c>
      <c r="C12" s="24">
        <v>44761</v>
      </c>
      <c r="D12" s="12" t="s">
        <v>26</v>
      </c>
      <c r="E12" s="3"/>
    </row>
    <row r="13" spans="1:8">
      <c r="A13" s="2"/>
      <c r="B13" s="10" t="s">
        <v>66</v>
      </c>
      <c r="C13" s="24">
        <v>44762</v>
      </c>
      <c r="D13" s="12" t="s">
        <v>26</v>
      </c>
      <c r="E13" s="3"/>
    </row>
    <row r="14" spans="1:8">
      <c r="A14" s="2"/>
      <c r="B14" s="10" t="s">
        <v>67</v>
      </c>
      <c r="C14" s="24">
        <v>44775</v>
      </c>
      <c r="D14" s="12" t="s">
        <v>26</v>
      </c>
      <c r="E14" s="3"/>
    </row>
    <row r="15" spans="1:8">
      <c r="A15" s="2"/>
      <c r="B15" s="10" t="s">
        <v>68</v>
      </c>
      <c r="C15" s="24">
        <v>44776</v>
      </c>
      <c r="D15" s="12" t="s">
        <v>26</v>
      </c>
      <c r="E15" s="3"/>
    </row>
    <row r="16" spans="1:8">
      <c r="A16" s="2"/>
      <c r="B16" s="10" t="s">
        <v>69</v>
      </c>
      <c r="C16" s="24">
        <v>44777</v>
      </c>
      <c r="D16" s="12" t="s">
        <v>26</v>
      </c>
      <c r="E16" s="3"/>
    </row>
    <row r="17" spans="1:5">
      <c r="A17" s="2"/>
      <c r="B17" s="10" t="s">
        <v>70</v>
      </c>
      <c r="C17" s="24">
        <v>44778</v>
      </c>
      <c r="D17" s="12" t="s">
        <v>26</v>
      </c>
      <c r="E17" s="3"/>
    </row>
    <row r="18" spans="1:5">
      <c r="A18" s="2"/>
      <c r="B18" s="10" t="s">
        <v>71</v>
      </c>
      <c r="C18" s="24">
        <v>44779</v>
      </c>
      <c r="D18" s="12" t="s">
        <v>34</v>
      </c>
      <c r="E18" s="3"/>
    </row>
    <row r="19" spans="1:5">
      <c r="A19" s="2"/>
      <c r="B19" s="10" t="s">
        <v>72</v>
      </c>
      <c r="C19" s="24">
        <v>44820</v>
      </c>
      <c r="D19" s="12" t="s">
        <v>26</v>
      </c>
      <c r="E19" s="3"/>
    </row>
    <row r="20" spans="1:5">
      <c r="A20" s="2"/>
      <c r="B20" s="10" t="s">
        <v>73</v>
      </c>
      <c r="C20" s="24">
        <v>44821</v>
      </c>
      <c r="D20" s="12" t="s">
        <v>26</v>
      </c>
      <c r="E20" s="3"/>
    </row>
    <row r="21" spans="1:5">
      <c r="A21" s="2"/>
      <c r="B21" s="10" t="s">
        <v>74</v>
      </c>
      <c r="C21" s="24">
        <v>44822</v>
      </c>
      <c r="D21" s="12" t="s">
        <v>26</v>
      </c>
      <c r="E21" s="3"/>
    </row>
    <row r="22" spans="1:5">
      <c r="A22" s="2"/>
      <c r="B22" s="10" t="s">
        <v>75</v>
      </c>
      <c r="C22" s="24">
        <v>44823</v>
      </c>
      <c r="D22" s="12" t="s">
        <v>26</v>
      </c>
      <c r="E22" s="3"/>
    </row>
    <row r="23" spans="1:5">
      <c r="A23" s="2"/>
      <c r="B23" s="10" t="s">
        <v>76</v>
      </c>
      <c r="C23" s="24">
        <v>44824</v>
      </c>
      <c r="D23" s="12" t="s">
        <v>26</v>
      </c>
      <c r="E23" s="3"/>
    </row>
    <row r="24" spans="1:5">
      <c r="B24" s="5"/>
      <c r="C24" s="5"/>
      <c r="D24" s="5"/>
    </row>
  </sheetData>
  <phoneticPr fontId="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5BCEA-C398-4666-A38F-1C643C7A662D}">
  <dimension ref="A2:H7"/>
  <sheetViews>
    <sheetView workbookViewId="0">
      <selection activeCell="C17" sqref="C17"/>
    </sheetView>
  </sheetViews>
  <sheetFormatPr defaultColWidth="8.75" defaultRowHeight="15.6"/>
  <cols>
    <col min="1" max="1" width="4.25" style="1" customWidth="1"/>
    <col min="2" max="2" width="11.25" style="1" customWidth="1"/>
    <col min="3" max="3" width="17.375" style="1" customWidth="1"/>
    <col min="4" max="4" width="12" style="1" customWidth="1"/>
    <col min="5" max="5" width="8.75" style="1"/>
    <col min="6" max="6" width="40.75" style="1" customWidth="1"/>
    <col min="7" max="16384" width="8.75" style="1"/>
  </cols>
  <sheetData>
    <row r="2" spans="1:8" ht="23.45">
      <c r="B2" s="11" t="s">
        <v>77</v>
      </c>
      <c r="C2" s="4"/>
      <c r="D2" s="4"/>
    </row>
    <row r="3" spans="1:8" ht="39.6">
      <c r="A3" s="2"/>
      <c r="B3" s="8" t="s">
        <v>78</v>
      </c>
      <c r="C3" s="8" t="s">
        <v>79</v>
      </c>
      <c r="D3" s="8" t="s">
        <v>80</v>
      </c>
      <c r="E3" s="3"/>
      <c r="F3" s="4"/>
      <c r="G3" s="4"/>
    </row>
    <row r="4" spans="1:8">
      <c r="A4" s="2"/>
      <c r="B4" s="10" t="s">
        <v>81</v>
      </c>
      <c r="C4" s="24">
        <v>44803</v>
      </c>
      <c r="D4" s="21">
        <v>0.65</v>
      </c>
      <c r="E4" s="13"/>
      <c r="F4" s="10" t="s">
        <v>55</v>
      </c>
      <c r="G4" s="14">
        <f>COUNT(C4:C7)</f>
        <v>4</v>
      </c>
      <c r="H4" s="3"/>
    </row>
    <row r="5" spans="1:8">
      <c r="A5" s="2"/>
      <c r="B5" s="10" t="s">
        <v>82</v>
      </c>
      <c r="C5" s="24">
        <v>44803</v>
      </c>
      <c r="D5" s="21">
        <v>0.7</v>
      </c>
      <c r="E5" s="13"/>
      <c r="F5" s="10" t="s">
        <v>83</v>
      </c>
      <c r="G5" s="15">
        <f>AVERAGE(D4:D6)</f>
        <v>0.70000000000000007</v>
      </c>
      <c r="H5" s="3"/>
    </row>
    <row r="6" spans="1:8">
      <c r="A6" s="2"/>
      <c r="B6" s="10" t="s">
        <v>84</v>
      </c>
      <c r="C6" s="24">
        <v>44803</v>
      </c>
      <c r="D6" s="21">
        <v>0.75</v>
      </c>
      <c r="E6" s="13"/>
      <c r="H6" s="3"/>
    </row>
    <row r="7" spans="1:8">
      <c r="A7" s="2"/>
      <c r="B7" s="10" t="s">
        <v>85</v>
      </c>
      <c r="C7" s="24">
        <v>44803</v>
      </c>
      <c r="D7" s="21">
        <v>0.7</v>
      </c>
      <c r="E7" s="3"/>
      <c r="F7" s="5"/>
      <c r="G7" s="5"/>
    </row>
  </sheetData>
  <phoneticPr fontId="8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e645488-6fd6-46e5-8e0c-bbe6f151e32e">
      <Terms xmlns="http://schemas.microsoft.com/office/infopath/2007/PartnerControls"/>
    </lcf76f155ced4ddcb4097134ff3c332f>
    <TaxCatchAll xmlns="cff330f7-cf22-4164-ab59-4b915ccf0943" xsi:nil="true"/>
    <SharedWithUsers xmlns="cff330f7-cf22-4164-ab59-4b915ccf0943">
      <UserInfo>
        <DisplayName/>
        <AccountId xsi:nil="true"/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B582854F196124490A1F658931F55CD" ma:contentTypeVersion="16" ma:contentTypeDescription="Create a new document." ma:contentTypeScope="" ma:versionID="18a13dec385d844f60d8d4c0407f414c">
  <xsd:schema xmlns:xsd="http://www.w3.org/2001/XMLSchema" xmlns:xs="http://www.w3.org/2001/XMLSchema" xmlns:p="http://schemas.microsoft.com/office/2006/metadata/properties" xmlns:ns2="ce645488-6fd6-46e5-8e0c-bbe6f151e32e" xmlns:ns3="cff330f7-cf22-4164-ab59-4b915ccf0943" targetNamespace="http://schemas.microsoft.com/office/2006/metadata/properties" ma:root="true" ma:fieldsID="15387acc38ff97b666acdb338c525bea" ns2:_="" ns3:_="">
    <xsd:import namespace="ce645488-6fd6-46e5-8e0c-bbe6f151e32e"/>
    <xsd:import namespace="cff330f7-cf22-4164-ab59-4b915ccf09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645488-6fd6-46e5-8e0c-bbe6f151e3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dcd7462e-62a1-445b-83df-7bbe39f9df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f330f7-cf22-4164-ab59-4b915ccf094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71b69ab-7e4f-42d4-b544-12220c57194d}" ma:internalName="TaxCatchAll" ma:showField="CatchAllData" ma:web="cff330f7-cf22-4164-ab59-4b915ccf09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F4E45D-4F04-4EE7-B9E9-B6D718E1DA1A}"/>
</file>

<file path=customXml/itemProps2.xml><?xml version="1.0" encoding="utf-8"?>
<ds:datastoreItem xmlns:ds="http://schemas.openxmlformats.org/officeDocument/2006/customXml" ds:itemID="{89AB7DC2-8645-4A5B-92D7-6DE9CC84AE11}"/>
</file>

<file path=customXml/itemProps3.xml><?xml version="1.0" encoding="utf-8"?>
<ds:datastoreItem xmlns:ds="http://schemas.openxmlformats.org/officeDocument/2006/customXml" ds:itemID="{948F36F6-FB3E-4AEF-9FDB-EFFE43E4EC1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ragaz</dc:creator>
  <cp:keywords/>
  <dc:description/>
  <cp:lastModifiedBy>Liz McLardy</cp:lastModifiedBy>
  <cp:revision/>
  <dcterms:created xsi:type="dcterms:W3CDTF">2016-03-21T16:06:55Z</dcterms:created>
  <dcterms:modified xsi:type="dcterms:W3CDTF">2022-08-02T01:28:55Z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0x0101009B582854F196124490A1F658931F55CD</vt:lpwstr>
  </property>
  <property fmtid="{D5CDD505-2E9C-101B-9397-08002B2CF9AE}" pid="3" name="MSIP_Label_c96ed6d7-747c-41fd-b042-ff14484edc24_Enabled">
    <vt:lpwstr>true</vt:lpwstr>
  </property>
  <property fmtid="{D5CDD505-2E9C-101B-9397-08002B2CF9AE}" pid="4" name="MSIP_Label_c96ed6d7-747c-41fd-b042-ff14484edc24_SetDate">
    <vt:lpwstr>2022-07-29T01:45:56Z</vt:lpwstr>
  </property>
  <property fmtid="{D5CDD505-2E9C-101B-9397-08002B2CF9AE}" pid="5" name="MSIP_Label_c96ed6d7-747c-41fd-b042-ff14484edc24_Method">
    <vt:lpwstr>Standard</vt:lpwstr>
  </property>
  <property fmtid="{D5CDD505-2E9C-101B-9397-08002B2CF9AE}" pid="6" name="MSIP_Label_c96ed6d7-747c-41fd-b042-ff14484edc24_Name">
    <vt:lpwstr>defa4170-0d19-0005-0004-bc88714345d2</vt:lpwstr>
  </property>
  <property fmtid="{D5CDD505-2E9C-101B-9397-08002B2CF9AE}" pid="7" name="MSIP_Label_c96ed6d7-747c-41fd-b042-ff14484edc24_SiteId">
    <vt:lpwstr>6a425d0d-58f2-4e36-8689-10002b2ec567</vt:lpwstr>
  </property>
  <property fmtid="{D5CDD505-2E9C-101B-9397-08002B2CF9AE}" pid="8" name="MSIP_Label_c96ed6d7-747c-41fd-b042-ff14484edc24_ActionId">
    <vt:lpwstr>82d0dab1-c76e-4d49-a26a-628cabe0f2b1</vt:lpwstr>
  </property>
  <property fmtid="{D5CDD505-2E9C-101B-9397-08002B2CF9AE}" pid="9" name="MSIP_Label_c96ed6d7-747c-41fd-b042-ff14484edc24_ContentBits">
    <vt:lpwstr>0</vt:lpwstr>
  </property>
  <property fmtid="{D5CDD505-2E9C-101B-9397-08002B2CF9AE}" pid="10" name="Order">
    <vt:r8>5900</vt:r8>
  </property>
  <property fmtid="{D5CDD505-2E9C-101B-9397-08002B2CF9AE}" pid="11" name="xd_Signature">
    <vt:bool>false</vt:bool>
  </property>
  <property fmtid="{D5CDD505-2E9C-101B-9397-08002B2CF9AE}" pid="12" name="xd_ProgID">
    <vt:lpwstr/>
  </property>
  <property fmtid="{D5CDD505-2E9C-101B-9397-08002B2CF9AE}" pid="13" name="TriggerFlowInfo">
    <vt:lpwstr/>
  </property>
  <property fmtid="{D5CDD505-2E9C-101B-9397-08002B2CF9AE}" pid="14" name="_SourceUrl">
    <vt:lpwstr/>
  </property>
  <property fmtid="{D5CDD505-2E9C-101B-9397-08002B2CF9AE}" pid="15" name="_SharedFileIndex">
    <vt:lpwstr/>
  </property>
  <property fmtid="{D5CDD505-2E9C-101B-9397-08002B2CF9AE}" pid="16" name="ComplianceAssetId">
    <vt:lpwstr/>
  </property>
  <property fmtid="{D5CDD505-2E9C-101B-9397-08002B2CF9AE}" pid="17" name="TemplateUrl">
    <vt:lpwstr/>
  </property>
  <property fmtid="{D5CDD505-2E9C-101B-9397-08002B2CF9AE}" pid="18" name="_ExtendedDescription">
    <vt:lpwstr/>
  </property>
  <property fmtid="{D5CDD505-2E9C-101B-9397-08002B2CF9AE}" pid="19" name="MediaServiceImageTags">
    <vt:lpwstr/>
  </property>
</Properties>
</file>