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drawings/drawing12.xml" ContentType="application/vnd.openxmlformats-officedocument.drawing+xml"/>
  <Override PartName="/xl/tables/table2.xml" ContentType="application/vnd.openxmlformats-officedocument.spreadsheetml.table+xml"/>
  <Override PartName="/xl/drawings/drawing13.xml" ContentType="application/vnd.openxmlformats-officedocument.drawing+xml"/>
  <Override PartName="/xl/tables/table3.xml" ContentType="application/vnd.openxmlformats-officedocument.spreadsheetml.table+xml"/>
  <Override PartName="/xl/drawings/drawing14.xml" ContentType="application/vnd.openxmlformats-officedocument.drawing+xml"/>
  <Override PartName="/xl/tables/table4.xml" ContentType="application/vnd.openxmlformats-officedocument.spreadsheetml.table+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veronica_ritchie_up_education/Documents/Courses/CIV Acct/Assessment 2/"/>
    </mc:Choice>
  </mc:AlternateContent>
  <xr:revisionPtr revIDLastSave="18" documentId="8_{8B53D873-A45E-4411-80BA-6D4D95A89E62}" xr6:coauthVersionLast="47" xr6:coauthVersionMax="47" xr10:uidLastSave="{473A225E-A291-463F-AC5C-733C0630F396}"/>
  <bookViews>
    <workbookView xWindow="28680" yWindow="1500" windowWidth="29040" windowHeight="15840" tabRatio="888" firstSheet="1" activeTab="14" xr2:uid="{00000000-000D-0000-FFFF-FFFF00000000}"/>
  </bookViews>
  <sheets>
    <sheet name="Contents" sheetId="45" r:id="rId1"/>
    <sheet name="FNSACC311 Cover Page" sheetId="39" r:id="rId2"/>
    <sheet name="A2-T1CA" sheetId="55" r:id="rId3"/>
    <sheet name="A2-T1TB" sheetId="56" r:id="rId4"/>
    <sheet name="A2-T1PCV" sheetId="57" r:id="rId5"/>
    <sheet name="A2-T1PCB" sheetId="58" r:id="rId6"/>
    <sheet name="A2-T1PCCPJ" sheetId="59" r:id="rId7"/>
    <sheet name="A2-T1CPJ" sheetId="60" r:id="rId8"/>
    <sheet name="A2-T1CRJ" sheetId="62" r:id="rId9"/>
    <sheet name="A2-T1GL" sheetId="63" r:id="rId10"/>
    <sheet name="A2-T1BRS" sheetId="61" r:id="rId11"/>
    <sheet name="A2-T2SJ" sheetId="65" r:id="rId12"/>
    <sheet name="A2-T2SRAJ" sheetId="66" r:id="rId13"/>
    <sheet name="A2-T2PJ" sheetId="67" r:id="rId14"/>
    <sheet name="A2-T2PRAJ" sheetId="68" r:id="rId15"/>
    <sheet name="A3-T2GL" sheetId="52" r:id="rId16"/>
    <sheet name="Task 3 - Trial Balance" sheetId="44" state="hidden" r:id="rId1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65" l="1"/>
  <c r="J14" i="61"/>
  <c r="J16" i="61"/>
  <c r="J11" i="61"/>
  <c r="K10" i="63"/>
  <c r="G10" i="63"/>
  <c r="G11" i="63"/>
  <c r="M29" i="62"/>
  <c r="K33" i="65"/>
  <c r="H31" i="65"/>
  <c r="I11" i="68"/>
  <c r="J11" i="68" s="1"/>
  <c r="I9" i="68"/>
  <c r="J9" i="68" s="1"/>
  <c r="I8" i="68"/>
  <c r="J8" i="68" s="1"/>
  <c r="I22" i="67"/>
  <c r="J22" i="67" s="1"/>
  <c r="I21" i="67"/>
  <c r="J21" i="67" s="1"/>
  <c r="I9" i="67" l="1"/>
  <c r="J9" i="67" s="1"/>
  <c r="I10" i="67"/>
  <c r="J10" i="67" s="1"/>
  <c r="I11" i="67"/>
  <c r="J11" i="67" s="1"/>
  <c r="I12" i="67"/>
  <c r="J12" i="67" s="1"/>
  <c r="I13" i="67"/>
  <c r="J13" i="67" s="1"/>
  <c r="I14" i="67"/>
  <c r="J14" i="67" s="1"/>
  <c r="I15" i="67"/>
  <c r="J15" i="67" s="1"/>
  <c r="I16" i="67"/>
  <c r="J16" i="67" s="1"/>
  <c r="I17" i="67"/>
  <c r="J17" i="67" s="1"/>
  <c r="I18" i="67"/>
  <c r="J18" i="67" s="1"/>
  <c r="I19" i="67"/>
  <c r="J19" i="67" s="1"/>
  <c r="I20" i="67"/>
  <c r="J20" i="67" s="1"/>
  <c r="I8" i="67"/>
  <c r="J8" i="67" s="1"/>
  <c r="I12" i="66"/>
  <c r="J12" i="66" s="1"/>
  <c r="I9" i="66"/>
  <c r="J9" i="66" s="1"/>
  <c r="I8" i="66"/>
  <c r="J8" i="66" s="1"/>
  <c r="I26" i="65"/>
  <c r="J26" i="65" s="1"/>
  <c r="I25" i="65"/>
  <c r="J25" i="65" s="1"/>
  <c r="I24" i="65"/>
  <c r="J24" i="65" s="1"/>
  <c r="I23" i="65"/>
  <c r="J23" i="65" s="1"/>
  <c r="I22" i="65"/>
  <c r="J22" i="65" s="1"/>
  <c r="I21" i="65"/>
  <c r="J21" i="65" s="1"/>
  <c r="I20" i="65"/>
  <c r="J20" i="65" s="1"/>
  <c r="I19" i="65"/>
  <c r="J19" i="65" s="1"/>
  <c r="I18" i="65"/>
  <c r="J18" i="65" s="1"/>
  <c r="I17" i="65"/>
  <c r="J17" i="65" s="1"/>
  <c r="I16" i="65"/>
  <c r="J16" i="65" s="1"/>
  <c r="I15" i="65"/>
  <c r="J15" i="65" s="1"/>
  <c r="I14" i="65"/>
  <c r="J14" i="65" s="1"/>
  <c r="I13" i="65"/>
  <c r="J13" i="65" s="1"/>
  <c r="I12" i="65"/>
  <c r="J12" i="65" s="1"/>
  <c r="I11" i="65"/>
  <c r="J11" i="65" s="1"/>
  <c r="I10" i="65"/>
  <c r="J10" i="65" s="1"/>
  <c r="I9" i="65"/>
  <c r="J9" i="65" s="1"/>
  <c r="I8" i="65"/>
  <c r="J8" i="65" s="1"/>
  <c r="J31" i="65" l="1"/>
  <c r="I31" i="65"/>
  <c r="I10" i="61"/>
  <c r="I9" i="61"/>
  <c r="I14" i="61"/>
  <c r="I13" i="61"/>
  <c r="K22" i="60"/>
  <c r="K8" i="63" s="1"/>
  <c r="G9" i="63"/>
  <c r="N29" i="62"/>
  <c r="L29" i="62"/>
  <c r="K29" i="62"/>
  <c r="P22" i="60"/>
  <c r="O22" i="60"/>
  <c r="N22" i="60"/>
  <c r="M22" i="60"/>
  <c r="L22" i="60"/>
  <c r="J22" i="60"/>
  <c r="I22" i="60"/>
  <c r="H22" i="60"/>
  <c r="L9" i="59"/>
  <c r="P8" i="59"/>
  <c r="J17" i="58"/>
  <c r="J10" i="58"/>
  <c r="I29" i="62"/>
  <c r="J29" i="62"/>
  <c r="O29" i="62"/>
  <c r="P29" i="62"/>
  <c r="H29" i="62"/>
  <c r="F42" i="56"/>
  <c r="K34" i="65" l="1"/>
  <c r="J10" i="61"/>
  <c r="J9" i="58" l="1"/>
  <c r="I17" i="58"/>
  <c r="J14" i="58"/>
  <c r="I14" i="58"/>
  <c r="H14" i="58"/>
  <c r="J13" i="58"/>
  <c r="I13" i="58"/>
  <c r="H13" i="58"/>
  <c r="I12" i="58"/>
  <c r="H12" i="58"/>
  <c r="J12" i="58" s="1"/>
  <c r="I11" i="58"/>
  <c r="H11" i="58"/>
  <c r="J11" i="58" s="1"/>
  <c r="I10" i="58"/>
  <c r="H10" i="58"/>
  <c r="H9" i="58"/>
  <c r="G19" i="58"/>
  <c r="L17" i="58" l="1"/>
  <c r="K17" i="58"/>
  <c r="H17" i="58"/>
  <c r="G21" i="58" s="1"/>
  <c r="H18" i="58" l="1"/>
  <c r="G20" i="58" s="1"/>
  <c r="H19" i="58" l="1"/>
  <c r="G42" i="56" l="1"/>
  <c r="D39" i="44" l="1"/>
  <c r="E39" i="44"/>
</calcChain>
</file>

<file path=xl/sharedStrings.xml><?xml version="1.0" encoding="utf-8"?>
<sst xmlns="http://schemas.openxmlformats.org/spreadsheetml/2006/main" count="1151" uniqueCount="372">
  <si>
    <t>Task No</t>
  </si>
  <si>
    <t>Excel Workbook TAB</t>
  </si>
  <si>
    <t>Document to be completed</t>
  </si>
  <si>
    <t xml:space="preserve">Tick </t>
  </si>
  <si>
    <t>Assessment 2 Task 1.2a</t>
  </si>
  <si>
    <t>A2-T1CA</t>
  </si>
  <si>
    <t>Chart of Accounts</t>
  </si>
  <si>
    <t>Assessment 2 Task 1.2b</t>
  </si>
  <si>
    <t>A2-T1TB</t>
  </si>
  <si>
    <t>Trial Balance</t>
  </si>
  <si>
    <t>Assessment 2 Task 1.3a</t>
  </si>
  <si>
    <t>Email Template</t>
  </si>
  <si>
    <t>Assessment 2 Task 1.3b</t>
  </si>
  <si>
    <t>A2-T1PCV</t>
  </si>
  <si>
    <t>Petty Cash Vouchers</t>
  </si>
  <si>
    <t>Assessment 2 Task 1.3c</t>
  </si>
  <si>
    <t>A2-T1PCB</t>
  </si>
  <si>
    <t>Petty Cash Book</t>
  </si>
  <si>
    <t>Assessment 2 Task 1.3d</t>
  </si>
  <si>
    <t>A2-T1PCCPJ</t>
  </si>
  <si>
    <t xml:space="preserve">Petty Cash Cash Payments Journal </t>
  </si>
  <si>
    <t>Assessment 2 Task 1.4b</t>
  </si>
  <si>
    <t>A2-T1CPJ</t>
  </si>
  <si>
    <t>Cash Payments Journal</t>
  </si>
  <si>
    <t>A2-T1CRJ</t>
  </si>
  <si>
    <t>Cash Receipts Journal</t>
  </si>
  <si>
    <t>Assessment 2 Task 1.4c</t>
  </si>
  <si>
    <t>A2-T1GL</t>
  </si>
  <si>
    <t>General Ledger</t>
  </si>
  <si>
    <t>Assessment 2 Task 1.4d</t>
  </si>
  <si>
    <t>A2-T1BRS</t>
  </si>
  <si>
    <t>Bank Reconciliation Statement</t>
  </si>
  <si>
    <t>Assessment 2 Task 2.2a</t>
  </si>
  <si>
    <t>A2-T2SJ</t>
  </si>
  <si>
    <t>Sales Journal</t>
  </si>
  <si>
    <t>Assessment 2 Task 2.2b</t>
  </si>
  <si>
    <t>Task 2.2b Table</t>
  </si>
  <si>
    <t>Assessment 2 Task 2.2c</t>
  </si>
  <si>
    <t>Assessment 2 Task 2.3a</t>
  </si>
  <si>
    <t>A2-T2SRAJ</t>
  </si>
  <si>
    <t>Sales Returns and Adjustment Journal</t>
  </si>
  <si>
    <t>Assessment 2 Task 2.3b</t>
  </si>
  <si>
    <t>Task 2.3b Table</t>
  </si>
  <si>
    <t>Assessment 2 Task 2.3c</t>
  </si>
  <si>
    <t>Assessment 2 Task 2.4a</t>
  </si>
  <si>
    <t>A2-T2PJ</t>
  </si>
  <si>
    <t>Purchases Journal</t>
  </si>
  <si>
    <t>Assessment 2 Task 2.4b</t>
  </si>
  <si>
    <t>Task 2.4b Table</t>
  </si>
  <si>
    <t>Assessment 2 Task 2.4c</t>
  </si>
  <si>
    <t>Assessment 2 Task 2.5a</t>
  </si>
  <si>
    <t>A2-T2PRAJ</t>
  </si>
  <si>
    <t>Purchases Returns and Adjustment Journal</t>
  </si>
  <si>
    <t>Assessment 2 Task 2.5b</t>
  </si>
  <si>
    <t>Assessment 2 Task 2.6</t>
  </si>
  <si>
    <t>Screen Shot</t>
  </si>
  <si>
    <t>FNSACC311 Process financial transactions and extract interim reports (Version 2)</t>
  </si>
  <si>
    <t>ASSESSOR GUIDE</t>
  </si>
  <si>
    <r>
      <rPr>
        <b/>
        <sz val="22"/>
        <color theme="1"/>
        <rFont val="Arial"/>
        <family val="2"/>
      </rPr>
      <t>Assessment 2</t>
    </r>
    <r>
      <rPr>
        <sz val="22"/>
        <color theme="1"/>
        <rFont val="Arial"/>
        <family val="2"/>
      </rPr>
      <t>: Assessment Workbook</t>
    </r>
  </si>
  <si>
    <t xml:space="preserve">Instructions to the learner/ student
This workbook is required to be completed and submitted as part of your assessment. 
You will be instructed to complete this workbook in Assessment 2: Task 1 and  Task 2 
Each sheet below, needs to be completed in accordance with the task instruction and Isla &amp; Co's financial documents.
Ensure you save this workbook under the naming convention: FNSACC311_M2_Assessment 2_Workbook_Student Name			
								</t>
  </si>
  <si>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</si>
  <si>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Isla &amp; Co Chart of Accounts</t>
  </si>
  <si>
    <t>Assets</t>
  </si>
  <si>
    <t>Liabilities</t>
  </si>
  <si>
    <t>Equity</t>
  </si>
  <si>
    <t>Income</t>
  </si>
  <si>
    <t>Expenses</t>
  </si>
  <si>
    <t>Acc No</t>
  </si>
  <si>
    <t>Account Name</t>
  </si>
  <si>
    <t>Notes for Assessor</t>
  </si>
  <si>
    <t xml:space="preserve">NAB Business Bank Account </t>
  </si>
  <si>
    <t>Accounts Payable</t>
  </si>
  <si>
    <t>Share Capital - Joelle Diamond</t>
  </si>
  <si>
    <t>Sales</t>
  </si>
  <si>
    <t>Purchases</t>
  </si>
  <si>
    <t>Cash Drawer</t>
  </si>
  <si>
    <t xml:space="preserve">GST </t>
  </si>
  <si>
    <t>Retained Earnings</t>
  </si>
  <si>
    <t>Sales Returns</t>
  </si>
  <si>
    <t>Purchase Returns</t>
  </si>
  <si>
    <t>Petty Cash</t>
  </si>
  <si>
    <t>PAYG Withholdings Payable</t>
  </si>
  <si>
    <t>Discount Income</t>
  </si>
  <si>
    <t>Discount Expense</t>
  </si>
  <si>
    <t>Inventory</t>
  </si>
  <si>
    <t>Loan Joelle Diamond</t>
  </si>
  <si>
    <t>Advertising &amp; Marketing</t>
  </si>
  <si>
    <t>Assessment 2 Task 1.2</t>
  </si>
  <si>
    <t>Accounts Receivable</t>
  </si>
  <si>
    <t>Loan Commonwealth Bank</t>
  </si>
  <si>
    <t>Bank Fees</t>
  </si>
  <si>
    <t xml:space="preserve">Isla &amp; Co </t>
  </si>
  <si>
    <t>Office Equipment</t>
  </si>
  <si>
    <t>Bookkeeping</t>
  </si>
  <si>
    <t>Less Acc Dep Office Equipment</t>
  </si>
  <si>
    <t>Cleaning &amp; Laundry</t>
  </si>
  <si>
    <t>Furniture &amp; Fittings</t>
  </si>
  <si>
    <t>Insurance</t>
  </si>
  <si>
    <t>Less Acc Dep Furniture &amp; Fittings</t>
  </si>
  <si>
    <t>Interest Expense</t>
  </si>
  <si>
    <t>Rent Paid</t>
  </si>
  <si>
    <t>Repairs &amp; Maintenance</t>
  </si>
  <si>
    <t>Telephone</t>
  </si>
  <si>
    <t>Utilities</t>
  </si>
  <si>
    <t>Wages &amp; Salaries</t>
  </si>
  <si>
    <t>Miscellaneous Expenses</t>
  </si>
  <si>
    <t xml:space="preserve">This account is added in Task 3b </t>
  </si>
  <si>
    <t>Isla &amp; Co Pty Ltd</t>
  </si>
  <si>
    <t>As at 31 March 2021</t>
  </si>
  <si>
    <t>Account</t>
  </si>
  <si>
    <t>Debit</t>
  </si>
  <si>
    <t>Credit</t>
  </si>
  <si>
    <t>$</t>
  </si>
  <si>
    <t xml:space="preserve">Commonwealth Bank Trading Account </t>
  </si>
  <si>
    <t xml:space="preserve">Trial Balance </t>
  </si>
  <si>
    <t>Less Accumulated Depreciation on Office Equipment</t>
  </si>
  <si>
    <t>Less Accumulated Depreciation Furniture &amp; Fittings</t>
  </si>
  <si>
    <t>GST</t>
  </si>
  <si>
    <t>Loan from Joelle Diamond</t>
  </si>
  <si>
    <t>Isla &amp; Co</t>
  </si>
  <si>
    <t>Petty Cash Voucher</t>
  </si>
  <si>
    <t>Voucher No</t>
  </si>
  <si>
    <r>
      <t xml:space="preserve">Date: </t>
    </r>
    <r>
      <rPr>
        <sz val="11"/>
        <color rgb="FFFF0000"/>
        <rFont val="Simplon Norm"/>
        <family val="2"/>
      </rPr>
      <t>01/04/2021</t>
    </r>
  </si>
  <si>
    <t>Amount</t>
  </si>
  <si>
    <r>
      <t xml:space="preserve">Date: </t>
    </r>
    <r>
      <rPr>
        <sz val="11"/>
        <color rgb="FFFF0000"/>
        <rFont val="Simplon Norm"/>
        <family val="2"/>
      </rPr>
      <t>03/04/2021</t>
    </r>
  </si>
  <si>
    <r>
      <t xml:space="preserve">Date: </t>
    </r>
    <r>
      <rPr>
        <sz val="11"/>
        <color rgb="FFFF0000"/>
        <rFont val="Simplon Norm"/>
        <family val="2"/>
      </rPr>
      <t>10/04/2021</t>
    </r>
  </si>
  <si>
    <t>GST Paid</t>
  </si>
  <si>
    <t xml:space="preserve">GL Account: </t>
  </si>
  <si>
    <t>GL Account:</t>
  </si>
  <si>
    <t>Assessment 2 Task 1.3</t>
  </si>
  <si>
    <r>
      <t xml:space="preserve">Paid To: </t>
    </r>
    <r>
      <rPr>
        <sz val="11"/>
        <color rgb="FFFF0000"/>
        <rFont val="Simplon Norm"/>
        <family val="2"/>
      </rPr>
      <t>S Smith</t>
    </r>
  </si>
  <si>
    <r>
      <t xml:space="preserve">Paid To: </t>
    </r>
    <r>
      <rPr>
        <sz val="11"/>
        <color rgb="FFFF0000"/>
        <rFont val="Simplon Norm"/>
        <family val="2"/>
      </rPr>
      <t>Pat Lewis</t>
    </r>
  </si>
  <si>
    <r>
      <t>Paid To:</t>
    </r>
    <r>
      <rPr>
        <sz val="11"/>
        <color rgb="FFFF0000"/>
        <rFont val="Simplon Norm"/>
        <family val="2"/>
      </rPr>
      <t xml:space="preserve"> S South</t>
    </r>
  </si>
  <si>
    <r>
      <t xml:space="preserve">Paid For: </t>
    </r>
    <r>
      <rPr>
        <sz val="11"/>
        <color rgb="FFFF0000"/>
        <rFont val="Simplon Norm"/>
        <family val="2"/>
      </rPr>
      <t>Coffee &amp; Milk</t>
    </r>
  </si>
  <si>
    <r>
      <t xml:space="preserve">Paid For: </t>
    </r>
    <r>
      <rPr>
        <sz val="11"/>
        <color rgb="FFFF0000"/>
        <rFont val="Simplon Norm"/>
        <family val="2"/>
      </rPr>
      <t>Mailing Tubes</t>
    </r>
  </si>
  <si>
    <r>
      <t xml:space="preserve">Paid For: </t>
    </r>
    <r>
      <rPr>
        <sz val="11"/>
        <color rgb="FFFF0000"/>
        <rFont val="Simplon Norm"/>
        <family val="2"/>
      </rPr>
      <t>RETRIEVE Computer Cable</t>
    </r>
  </si>
  <si>
    <r>
      <t xml:space="preserve">Purchased From: </t>
    </r>
    <r>
      <rPr>
        <sz val="11"/>
        <color rgb="FFFF0000"/>
        <rFont val="Simplon Norm"/>
        <family val="2"/>
      </rPr>
      <t>Woolworths</t>
    </r>
  </si>
  <si>
    <r>
      <t xml:space="preserve">Purchased From: </t>
    </r>
    <r>
      <rPr>
        <sz val="11"/>
        <color rgb="FFFF0000"/>
        <rFont val="Simplon Norm"/>
        <family val="2"/>
      </rPr>
      <t>Officeworks</t>
    </r>
  </si>
  <si>
    <r>
      <t xml:space="preserve">Purchased From: </t>
    </r>
    <r>
      <rPr>
        <sz val="11"/>
        <color rgb="FFFF0000"/>
        <rFont val="Simplon Norm"/>
        <family val="2"/>
      </rPr>
      <t>JB HIFI</t>
    </r>
  </si>
  <si>
    <t>J Diamond</t>
  </si>
  <si>
    <t>Sam Smith</t>
  </si>
  <si>
    <t>Pat Lewis</t>
  </si>
  <si>
    <t>Sam South</t>
  </si>
  <si>
    <t>Signature of Authorising Person</t>
  </si>
  <si>
    <t>Signature of Cash Recipient</t>
  </si>
  <si>
    <r>
      <t xml:space="preserve">Date: </t>
    </r>
    <r>
      <rPr>
        <sz val="11"/>
        <color rgb="FFFF0000"/>
        <rFont val="Simplon Norm"/>
        <family val="2"/>
      </rPr>
      <t>10/03/2021</t>
    </r>
  </si>
  <si>
    <r>
      <t xml:space="preserve">Date: </t>
    </r>
    <r>
      <rPr>
        <sz val="11"/>
        <color rgb="FFFF0000"/>
        <rFont val="Simplon Norm"/>
        <family val="2"/>
      </rPr>
      <t>13/04/2021</t>
    </r>
  </si>
  <si>
    <r>
      <t xml:space="preserve">Date: </t>
    </r>
    <r>
      <rPr>
        <sz val="11"/>
        <color rgb="FFFF0000"/>
        <rFont val="Simplon Norm"/>
        <family val="2"/>
      </rPr>
      <t>23/04/2021</t>
    </r>
  </si>
  <si>
    <r>
      <t xml:space="preserve">Paid To: </t>
    </r>
    <r>
      <rPr>
        <sz val="11"/>
        <color rgb="FFFF0000"/>
        <rFont val="Simplon Norm"/>
        <family val="2"/>
      </rPr>
      <t>S South</t>
    </r>
  </si>
  <si>
    <r>
      <t xml:space="preserve">Paid To: </t>
    </r>
    <r>
      <rPr>
        <sz val="11"/>
        <color rgb="FFFF0000"/>
        <rFont val="Simplon Norm"/>
        <family val="2"/>
      </rPr>
      <t>Peter North</t>
    </r>
  </si>
  <si>
    <r>
      <t xml:space="preserve">Paid For: </t>
    </r>
    <r>
      <rPr>
        <sz val="11"/>
        <color rgb="FFFF0000"/>
        <rFont val="Simplon Norm"/>
        <family val="2"/>
      </rPr>
      <t>Outdoor Sign</t>
    </r>
  </si>
  <si>
    <r>
      <t xml:space="preserve">Paid For: </t>
    </r>
    <r>
      <rPr>
        <sz val="11"/>
        <color rgb="FFFF0000"/>
        <rFont val="Simplon Norm"/>
        <family val="2"/>
      </rPr>
      <t>Postage + Envelopes</t>
    </r>
  </si>
  <si>
    <r>
      <t xml:space="preserve">Paid For: </t>
    </r>
    <r>
      <rPr>
        <sz val="11"/>
        <color rgb="FFFF0000"/>
        <rFont val="Simplon Norm"/>
        <family val="2"/>
      </rPr>
      <t>Client Meeting</t>
    </r>
  </si>
  <si>
    <r>
      <t xml:space="preserve">Purchased From: </t>
    </r>
    <r>
      <rPr>
        <sz val="11"/>
        <color rgb="FFFF0000"/>
        <rFont val="Simplon Norm"/>
        <family val="2"/>
      </rPr>
      <t>Think Signage</t>
    </r>
  </si>
  <si>
    <r>
      <t xml:space="preserve">Purchased From: </t>
    </r>
    <r>
      <rPr>
        <sz val="11"/>
        <color rgb="FFFF0000"/>
        <rFont val="Simplon Norm"/>
        <family val="2"/>
      </rPr>
      <t>Australia Post</t>
    </r>
  </si>
  <si>
    <r>
      <t xml:space="preserve">Purchased From: </t>
    </r>
    <r>
      <rPr>
        <sz val="11"/>
        <color rgb="FFFF0000"/>
        <rFont val="Simplon Norm"/>
        <family val="2"/>
      </rPr>
      <t>Jamaica Blue</t>
    </r>
  </si>
  <si>
    <t>Peter North</t>
  </si>
  <si>
    <t>Isla &amp; Co Petty Cash Book</t>
  </si>
  <si>
    <t>Date</t>
  </si>
  <si>
    <t>Details</t>
  </si>
  <si>
    <t>Receipts</t>
  </si>
  <si>
    <t>Payments</t>
  </si>
  <si>
    <t>Input Tax Credits</t>
  </si>
  <si>
    <t>Misc Expenses</t>
  </si>
  <si>
    <t>Parking &amp; Travel</t>
  </si>
  <si>
    <t>Cleaning Supplies</t>
  </si>
  <si>
    <t>Cheque 01112</t>
  </si>
  <si>
    <t>Imprest Cheque</t>
  </si>
  <si>
    <t>Coffee &amp; Milk</t>
  </si>
  <si>
    <t>Mailing Tubes</t>
  </si>
  <si>
    <t>Retrieve Computer Cable</t>
  </si>
  <si>
    <t>Outdoor Sign</t>
  </si>
  <si>
    <t>Postage &amp; Envelopes</t>
  </si>
  <si>
    <t>Client Meeting Expense</t>
  </si>
  <si>
    <t>Cash on Hand (c/f)</t>
  </si>
  <si>
    <t>Cash on Hand (b/f)</t>
  </si>
  <si>
    <t>Cheque 01115</t>
  </si>
  <si>
    <t xml:space="preserve">Reinbursement </t>
  </si>
  <si>
    <t>Cash Payments Journal - Isla &amp; Co Pty Ltd April 2021</t>
  </si>
  <si>
    <t>CPJ1</t>
  </si>
  <si>
    <t>Folio</t>
  </si>
  <si>
    <t>Ref</t>
  </si>
  <si>
    <t>Accounts Payable Control</t>
  </si>
  <si>
    <t>Cash at Bank</t>
  </si>
  <si>
    <t>Wages</t>
  </si>
  <si>
    <t>Sundry</t>
  </si>
  <si>
    <t>PC Reimbursement</t>
  </si>
  <si>
    <t> </t>
  </si>
  <si>
    <t>-Miscellaneous Expenses</t>
  </si>
  <si>
    <t>-GST input credit</t>
  </si>
  <si>
    <t>Cash Payments Journal - Isla &amp; Co Pty Ltd - March 2021</t>
  </si>
  <si>
    <t>Telstra Monthly Mobile Cost</t>
  </si>
  <si>
    <t>Direct EFT</t>
  </si>
  <si>
    <t xml:space="preserve">Telephone </t>
  </si>
  <si>
    <t>Student must add this the transaction to the CPJ</t>
  </si>
  <si>
    <t>Rags by Rick</t>
  </si>
  <si>
    <t>EFT</t>
  </si>
  <si>
    <t xml:space="preserve">Colonial Mutual </t>
  </si>
  <si>
    <t>PJ Bell PL</t>
  </si>
  <si>
    <t>Assessment 2 Task 1.4</t>
  </si>
  <si>
    <t>The Clothing Co</t>
  </si>
  <si>
    <t>Petty Cash Impress Cheque</t>
  </si>
  <si>
    <t>Cash Payments Journal March 2021</t>
  </si>
  <si>
    <t>Loan Repayment Com Bank</t>
  </si>
  <si>
    <t>Threads &amp; Things</t>
  </si>
  <si>
    <t>This cheque is unpresented on the March Statement</t>
  </si>
  <si>
    <t>Palisters Pty Ltd</t>
  </si>
  <si>
    <t>Account Fee</t>
  </si>
  <si>
    <t>EFTPOS Fees</t>
  </si>
  <si>
    <t>AGL</t>
  </si>
  <si>
    <t>Cash Receipts Journal - Isla &amp; Co Pty Ltd - March 2021</t>
  </si>
  <si>
    <t>CRJ1</t>
  </si>
  <si>
    <t>Accounts Receivable Control</t>
  </si>
  <si>
    <t>Interest</t>
  </si>
  <si>
    <t>Notes for the Assessor</t>
  </si>
  <si>
    <t>EFTPOS Settlement</t>
  </si>
  <si>
    <t>POS</t>
  </si>
  <si>
    <t>Bank Interest</t>
  </si>
  <si>
    <t>Direct</t>
  </si>
  <si>
    <t>Student must add this transaction to the CRJ</t>
  </si>
  <si>
    <t>Jamie Winston Pty Ltd</t>
  </si>
  <si>
    <t>Branch Deposit</t>
  </si>
  <si>
    <t>Cash Receipts Journal March 2021</t>
  </si>
  <si>
    <t>Five Star Music Pty Ltd</t>
  </si>
  <si>
    <t>George Gee Work Wear</t>
  </si>
  <si>
    <t>This deposit was not included on the March Statement</t>
  </si>
  <si>
    <t>Isla &amp; Co Pty Ltd General Ledger (Extract)</t>
  </si>
  <si>
    <t xml:space="preserve">                                </t>
  </si>
  <si>
    <t xml:space="preserve">Cash at Bank </t>
  </si>
  <si>
    <t>Jnl Ref</t>
  </si>
  <si>
    <t>balance b/d</t>
  </si>
  <si>
    <t>CPJ</t>
  </si>
  <si>
    <t>CRJ</t>
  </si>
  <si>
    <t>Balance c/d</t>
  </si>
  <si>
    <t>General Ledger Extract 31 March 2021</t>
  </si>
  <si>
    <t xml:space="preserve">Isla &amp; Co Pty Ltd Bank Reconciliation Statement </t>
  </si>
  <si>
    <t>as at 31/03/2021</t>
  </si>
  <si>
    <t>Balance as per Bank Statement</t>
  </si>
  <si>
    <t>Add deposits not yet recorded</t>
  </si>
  <si>
    <t>Less unpresented cheques</t>
  </si>
  <si>
    <t>Cheque No</t>
  </si>
  <si>
    <t>Balance as per Cash at Bank Account</t>
  </si>
  <si>
    <t>SJ04</t>
  </si>
  <si>
    <t>Debtor</t>
  </si>
  <si>
    <t>Tax Inv #</t>
  </si>
  <si>
    <t>Notes for the assessor</t>
  </si>
  <si>
    <t>BKA Hackerin</t>
  </si>
  <si>
    <t>INV2088</t>
  </si>
  <si>
    <t>Task 2.2a. The student must calculate the GST amount</t>
  </si>
  <si>
    <t>Catering Capers Pty Ltd</t>
  </si>
  <si>
    <t>INV2089</t>
  </si>
  <si>
    <t xml:space="preserve"> included in the invoice and the amount that is</t>
  </si>
  <si>
    <t>Cloudrevel Limited</t>
  </si>
  <si>
    <t>INV2090</t>
  </si>
  <si>
    <t xml:space="preserve"> posted to the Accounts Receivable control account.</t>
  </si>
  <si>
    <t>Seekingon Pty Ltd</t>
  </si>
  <si>
    <t>INV2091</t>
  </si>
  <si>
    <t>SouthSide Preschool</t>
  </si>
  <si>
    <t>INV2092</t>
  </si>
  <si>
    <t>Assessment 2 Task 2.2</t>
  </si>
  <si>
    <t>Metriscilo Pty Ltd</t>
  </si>
  <si>
    <t>INV2093</t>
  </si>
  <si>
    <t xml:space="preserve">The Coast Café </t>
  </si>
  <si>
    <t>INV2094</t>
  </si>
  <si>
    <t>Deductly</t>
  </si>
  <si>
    <t>INV2095</t>
  </si>
  <si>
    <t>Pulp Eviction</t>
  </si>
  <si>
    <t>INV2096</t>
  </si>
  <si>
    <t>INV2097</t>
  </si>
  <si>
    <t>La Dolce Pita Ltd</t>
  </si>
  <si>
    <t>INV2098</t>
  </si>
  <si>
    <t>INV2099</t>
  </si>
  <si>
    <t>Sole Proprietor</t>
  </si>
  <si>
    <t>INV2100</t>
  </si>
  <si>
    <t>The Boon Brothers</t>
  </si>
  <si>
    <t>INV2101</t>
  </si>
  <si>
    <t>So Eggcited Pty Ltd</t>
  </si>
  <si>
    <t>INV2102</t>
  </si>
  <si>
    <t>North Side FDC</t>
  </si>
  <si>
    <t>INV2103</t>
  </si>
  <si>
    <t>INV2105</t>
  </si>
  <si>
    <t>Rorke Rentals Pty Ltd</t>
  </si>
  <si>
    <t>INV2106</t>
  </si>
  <si>
    <t>Task 2.2c The student must journalise  invoice</t>
  </si>
  <si>
    <t>JT Real Estate Pty Ltd</t>
  </si>
  <si>
    <t>INV2107</t>
  </si>
  <si>
    <t>INV2106 and INV2017 to the Sales Journal</t>
  </si>
  <si>
    <t>Assessment 3 Task 1- The student must total the Sales, GST</t>
  </si>
  <si>
    <t xml:space="preserve">and Accounts Receivable Control columns and post the </t>
  </si>
  <si>
    <t>Total</t>
  </si>
  <si>
    <t>totals to the General Ledger</t>
  </si>
  <si>
    <t>Cr</t>
  </si>
  <si>
    <t>Dr</t>
  </si>
  <si>
    <r>
      <t xml:space="preserve">The total of the </t>
    </r>
    <r>
      <rPr>
        <b/>
        <sz val="11"/>
        <color rgb="FFFF0000"/>
        <rFont val="Calibri"/>
        <family val="2"/>
      </rPr>
      <t>Sales</t>
    </r>
    <r>
      <rPr>
        <sz val="11"/>
        <color rgb="FFFF0000"/>
        <rFont val="Calibri"/>
        <family val="2"/>
      </rPr>
      <t xml:space="preserve"> column is posted to the sales ledger. </t>
    </r>
  </si>
  <si>
    <r>
      <t xml:space="preserve">The total of the </t>
    </r>
    <r>
      <rPr>
        <b/>
        <sz val="11"/>
        <color rgb="FFFF0000"/>
        <rFont val="Calibri"/>
        <family val="2"/>
      </rPr>
      <t>GST</t>
    </r>
    <r>
      <rPr>
        <sz val="11"/>
        <color rgb="FFFF0000"/>
        <rFont val="Calibri"/>
        <family val="2"/>
      </rPr>
      <t xml:space="preserve"> column is posted to the GST ledger. </t>
    </r>
  </si>
  <si>
    <r>
      <t xml:space="preserve">The total of the </t>
    </r>
    <r>
      <rPr>
        <b/>
        <sz val="11"/>
        <color rgb="FFFF0000"/>
        <rFont val="Calibri"/>
        <family val="2"/>
      </rPr>
      <t>Accounts Receivable Control</t>
    </r>
    <r>
      <rPr>
        <sz val="11"/>
        <color rgb="FFFF0000"/>
        <rFont val="Calibri"/>
        <family val="2"/>
      </rPr>
      <t xml:space="preserve"> column is posted to the Accounts Receivable Control account in the general ledger. </t>
    </r>
  </si>
  <si>
    <t>Sales Returns &amp; Allowances Journal</t>
  </si>
  <si>
    <t>SRAJ04</t>
  </si>
  <si>
    <t>Credit Note / Adjustment No</t>
  </si>
  <si>
    <t>Sales Returns &amp; Allowances</t>
  </si>
  <si>
    <t>CN113</t>
  </si>
  <si>
    <t>Task 2.3a. The student must calculate the GST amount</t>
  </si>
  <si>
    <t>CN114</t>
  </si>
  <si>
    <t xml:space="preserve"> included in the credit note and the amount that is</t>
  </si>
  <si>
    <t>Assessment 2 Task 2.3</t>
  </si>
  <si>
    <t>Southside Preschool</t>
  </si>
  <si>
    <t>CN115</t>
  </si>
  <si>
    <t>Sales Returns and Allowances Journal</t>
  </si>
  <si>
    <t>PJ04</t>
  </si>
  <si>
    <t>Creditor</t>
  </si>
  <si>
    <t>Craigs Company</t>
  </si>
  <si>
    <t>INV 23232</t>
  </si>
  <si>
    <t>Task 2.4a. The student must calculate the GST amount</t>
  </si>
  <si>
    <t>Buffalo Sports</t>
  </si>
  <si>
    <t>INV 44-02888</t>
  </si>
  <si>
    <t>Rags by Rick Pty Ltd</t>
  </si>
  <si>
    <t>RBR210403-01</t>
  </si>
  <si>
    <t xml:space="preserve"> posted to the Accounts Payable control account.</t>
  </si>
  <si>
    <t>Sally Smith Trading Pty Ltd</t>
  </si>
  <si>
    <t>SS008678</t>
  </si>
  <si>
    <t>Assessment 2 Task 2.4</t>
  </si>
  <si>
    <t>JP Enterprises</t>
  </si>
  <si>
    <t>198-673-998</t>
  </si>
  <si>
    <t>Molly May Pty Ltd</t>
  </si>
  <si>
    <t>MMI848</t>
  </si>
  <si>
    <t>Threads by Trent Pty Ltd</t>
  </si>
  <si>
    <t>TBT4837</t>
  </si>
  <si>
    <t>The Clothing Co Pty Ltd</t>
  </si>
  <si>
    <t>TCC001198</t>
  </si>
  <si>
    <t>RBR210418-03</t>
  </si>
  <si>
    <t>Harmony Clothing</t>
  </si>
  <si>
    <t>INV 38192</t>
  </si>
  <si>
    <t>INV 44-02899</t>
  </si>
  <si>
    <t xml:space="preserve">JLL Importers </t>
  </si>
  <si>
    <t>I232P7481704</t>
  </si>
  <si>
    <t>The Linen People</t>
  </si>
  <si>
    <t>IC9-2021-412</t>
  </si>
  <si>
    <t>RBR210428-01</t>
  </si>
  <si>
    <t>Task 2.4c The student must journalise  invoice</t>
  </si>
  <si>
    <t>TCC001220</t>
  </si>
  <si>
    <t>RBR210428-01 and TCC001220 to the Purchases Journal</t>
  </si>
  <si>
    <t>Purchases Returns &amp; Allowances Journal</t>
  </si>
  <si>
    <t>PRAJ04</t>
  </si>
  <si>
    <t>Purchases Returns &amp; Allowances</t>
  </si>
  <si>
    <t>CR 44-00134</t>
  </si>
  <si>
    <t>Task 2.5a. The student must calculate the GST amount</t>
  </si>
  <si>
    <t>TBTCN122</t>
  </si>
  <si>
    <t xml:space="preserve"> posted to the Accounts Payable Control account.</t>
  </si>
  <si>
    <t>Assessment 2 Task 2.5</t>
  </si>
  <si>
    <t>RBRCN123</t>
  </si>
  <si>
    <t>Task 2.5b The student must journalise  Credit Note RBRCN123</t>
  </si>
  <si>
    <t>to the Purchases Returns and Allowances Journal</t>
  </si>
  <si>
    <t>Purchases Returns and Allowances Journal</t>
  </si>
  <si>
    <t xml:space="preserve">Isla &amp; Co Ledger </t>
  </si>
  <si>
    <t>Cash at Bank (Commonwealth Bank Trading Account)</t>
  </si>
  <si>
    <t xml:space="preserve">Rent </t>
  </si>
  <si>
    <t>Accumulated Depreciation on Office Equipment</t>
  </si>
  <si>
    <t>Loan - Joelle Diamond</t>
  </si>
  <si>
    <t>PAYG Withholding Payable</t>
  </si>
  <si>
    <t>Accumulated Depreciation on Furiniture &amp; Fittings</t>
  </si>
  <si>
    <t>Loan - Commonwealth Bank</t>
  </si>
  <si>
    <t>Stamp Duty</t>
  </si>
  <si>
    <t>ISLA &amp; CO</t>
  </si>
  <si>
    <t>As at 30/04/2021</t>
  </si>
  <si>
    <t>Account No</t>
  </si>
  <si>
    <t>Freight, Postage &amp; Delivery Outwards</t>
  </si>
  <si>
    <t>Freight, Postage &amp; Delivery Inwards</t>
  </si>
  <si>
    <t>NAB Business Bank Account 306-234 12345678</t>
  </si>
  <si>
    <t>Stock on Hand</t>
  </si>
  <si>
    <t>Accumulated Depreciation Furniture &amp; Fittings</t>
  </si>
  <si>
    <t>Loans from Joelle</t>
  </si>
  <si>
    <t>Loans NAB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</si>
</sst>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44" formatCode="_-&quot;$&quot;* #,##0.00_-;\-&quot;$&quot;* #,##0.00_-;_-&quot;$&quot;* &quot;-&quot;??_-;_-@_-"/>
    <numFmt numFmtId="43" formatCode="_-* #,##0.00_-;\-* #,##0.00_-;_-* &quot;-&quot;??_-;_-@_-"/>
  </numFmts>
  <fonts count="6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sz val="10"/>
      <color theme="1"/>
      <name val="Arial"/>
      <family val="2"/>
    </font>
    <font>
      <sz val="10"/>
      <color rgb="FF000000"/>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sz val="16"/>
      <color rgb="FF000000"/>
      <name val="Arial"/>
      <family val="2"/>
    </font>
    <font>
      <u/>
      <sz val="11"/>
      <color theme="10"/>
      <name val="Calibri"/>
      <family val="2"/>
      <scheme val="minor"/>
    </font>
    <font>
      <b/>
      <sz val="12"/>
      <color theme="1"/>
      <name val="Arial"/>
      <family val="2"/>
    </font>
    <font>
      <sz val="20"/>
      <color theme="1"/>
      <name val="Calibri"/>
      <family val="2"/>
      <scheme val="minor"/>
    </font>
    <font>
      <sz val="16"/>
      <color rgb="FF0D0D0D"/>
      <name val="Arial"/>
      <family val="2"/>
    </font>
    <font>
      <sz val="22"/>
      <color theme="1"/>
      <name val="Arial"/>
      <family val="2"/>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sz val="12"/>
      <color theme="1"/>
      <name val="Simplon Norm"/>
      <family val="2"/>
    </font>
    <font>
      <b/>
      <sz val="22"/>
      <color theme="1"/>
      <name val="Arial"/>
      <family val="2"/>
    </font>
    <font>
      <b/>
      <sz val="14"/>
      <name val="Simplon Norm"/>
      <family val="2"/>
    </font>
    <font>
      <b/>
      <sz val="12"/>
      <color theme="1"/>
      <name val="Simplon Norm"/>
      <family val="2"/>
    </font>
    <font>
      <sz val="12"/>
      <color rgb="FF000000"/>
      <name val="Simplon Norm"/>
      <family val="2"/>
    </font>
    <font>
      <b/>
      <sz val="12"/>
      <color rgb="FF000000"/>
      <name val="Simplon Norm"/>
      <family val="2"/>
    </font>
    <font>
      <sz val="12"/>
      <name val="Simplon Norm"/>
      <family val="2"/>
    </font>
    <font>
      <sz val="12"/>
      <color rgb="FFFF0000"/>
      <name val="Simplon Norm"/>
      <family val="2"/>
    </font>
    <font>
      <sz val="9"/>
      <name val="Arial"/>
      <family val="2"/>
    </font>
    <font>
      <b/>
      <sz val="11"/>
      <name val="Simplon Norm"/>
      <family val="2"/>
    </font>
    <font>
      <sz val="10"/>
      <color theme="0"/>
      <name val="Arial"/>
      <family val="2"/>
    </font>
    <font>
      <b/>
      <sz val="11"/>
      <color theme="1"/>
      <name val="Simplon Norm"/>
      <family val="2"/>
    </font>
    <font>
      <sz val="11"/>
      <color rgb="FFFF0000"/>
      <name val="Simplon Norm"/>
      <family val="2"/>
    </font>
    <font>
      <b/>
      <sz val="11"/>
      <color rgb="FFFF0000"/>
      <name val="Simplon Norm"/>
      <family val="2"/>
    </font>
    <font>
      <b/>
      <sz val="12"/>
      <color rgb="FFFF0000"/>
      <name val="Simplon Norm"/>
      <family val="2"/>
    </font>
    <font>
      <b/>
      <sz val="11"/>
      <name val="Arial"/>
      <family val="2"/>
    </font>
    <font>
      <sz val="9"/>
      <name val="Simplon Norm"/>
      <family val="2"/>
    </font>
    <font>
      <sz val="8"/>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b/>
      <sz val="10"/>
      <name val="Arial"/>
      <family val="2"/>
    </font>
    <font>
      <b/>
      <sz val="10"/>
      <name val="Simplon Norm"/>
      <family val="2"/>
    </font>
    <font>
      <sz val="10"/>
      <color theme="1"/>
      <name val="Calibri"/>
      <family val="2"/>
      <scheme val="minor"/>
    </font>
    <font>
      <sz val="8"/>
      <name val="Calibri"/>
      <family val="2"/>
      <scheme val="minor"/>
    </font>
    <font>
      <sz val="11"/>
      <color rgb="FFFF0000"/>
      <name val="Calibri"/>
      <family val="2"/>
      <charset val="1"/>
    </font>
    <font>
      <sz val="11"/>
      <color rgb="FFFF0000"/>
      <name val="Calibri"/>
      <family val="2"/>
    </font>
    <font>
      <b/>
      <sz val="11"/>
      <color rgb="FFFF0000"/>
      <name val="Calibri"/>
      <family val="2"/>
    </font>
    <font>
      <b/>
      <sz val="22"/>
      <color rgb="FFFF0000"/>
      <name val="Arial"/>
      <family val="2"/>
    </font>
    <font>
      <sz val="22"/>
      <color rgb="FFFF0000"/>
      <name val="Arial"/>
      <family val="2"/>
    </font>
    <font>
      <sz val="16"/>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4BACC6"/>
        <bgColor indexed="64"/>
      </patternFill>
    </fill>
    <fill>
      <patternFill patternType="solid">
        <fgColor theme="8" tint="0.59999389629810485"/>
        <bgColor rgb="FF000000"/>
      </patternFill>
    </fill>
    <fill>
      <patternFill patternType="solid">
        <fgColor rgb="FF00B050"/>
        <bgColor indexed="64"/>
      </patternFill>
    </fill>
    <fill>
      <patternFill patternType="solid">
        <fgColor theme="6" tint="0.59999389629810485"/>
        <bgColor rgb="FF000000"/>
      </patternFill>
    </fill>
    <fill>
      <patternFill patternType="solid">
        <fgColor theme="5" tint="0.39997558519241921"/>
        <bgColor indexed="64"/>
      </patternFill>
    </fill>
    <fill>
      <patternFill patternType="solid">
        <fgColor theme="8" tint="0.79998168889431442"/>
        <bgColor indexed="64"/>
      </patternFill>
    </fill>
  </fills>
  <borders count="7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diagonal/>
    </border>
    <border>
      <left/>
      <right style="medium">
        <color rgb="FF000000"/>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top style="medium">
        <color indexed="64"/>
      </top>
      <bottom/>
      <diagonal/>
    </border>
    <border>
      <left style="medium">
        <color indexed="64"/>
      </left>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thin">
        <color auto="1"/>
      </left>
      <right style="thin">
        <color auto="1"/>
      </right>
      <top/>
      <bottom style="medium">
        <color rgb="FF000000"/>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double">
        <color indexed="64"/>
      </bottom>
      <diagonal/>
    </border>
    <border>
      <left style="thin">
        <color auto="1"/>
      </left>
      <right/>
      <top/>
      <bottom style="thin">
        <color auto="1"/>
      </bottom>
      <diagonal/>
    </border>
    <border>
      <left style="medium">
        <color indexed="64"/>
      </left>
      <right style="thin">
        <color indexed="64"/>
      </right>
      <top/>
      <bottom style="medium">
        <color rgb="FF000000"/>
      </bottom>
      <diagonal/>
    </border>
    <border>
      <left style="thin">
        <color indexed="64"/>
      </left>
      <right style="thin">
        <color indexed="64"/>
      </right>
      <top/>
      <bottom style="double">
        <color indexed="64"/>
      </bottom>
      <diagonal/>
    </border>
    <border>
      <left style="thin">
        <color auto="1"/>
      </left>
      <right style="medium">
        <color indexed="64"/>
      </right>
      <top/>
      <bottom style="double">
        <color indexed="64"/>
      </bottom>
      <diagonal/>
    </border>
  </borders>
  <cellStyleXfs count="4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9" fillId="0" borderId="0"/>
    <xf numFmtId="0" fontId="4" fillId="0" borderId="0"/>
    <xf numFmtId="0" fontId="18" fillId="0" borderId="0" applyNumberFormat="0" applyFill="0" applyBorder="0" applyAlignment="0" applyProtection="0"/>
    <xf numFmtId="0" fontId="3" fillId="0" borderId="0"/>
    <xf numFmtId="0" fontId="2" fillId="0" borderId="0"/>
    <xf numFmtId="43" fontId="9"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44" fontId="9" fillId="0" borderId="0" applyFont="0" applyFill="0" applyBorder="0" applyAlignment="0" applyProtection="0"/>
  </cellStyleXfs>
  <cellXfs count="420">
    <xf numFmtId="0" fontId="0" fillId="0" borderId="0" xfId="0"/>
    <xf numFmtId="0" fontId="9" fillId="0" borderId="0" xfId="34"/>
    <xf numFmtId="0" fontId="9" fillId="2" borderId="0" xfId="34" applyFill="1"/>
    <xf numFmtId="0" fontId="10" fillId="2" borderId="0" xfId="34" applyFont="1" applyFill="1"/>
    <xf numFmtId="0" fontId="11" fillId="2" borderId="0" xfId="34" applyFont="1" applyFill="1" applyAlignment="1">
      <alignment wrapText="1"/>
    </xf>
    <xf numFmtId="0" fontId="12" fillId="2" borderId="0" xfId="34" applyFont="1" applyFill="1" applyAlignment="1">
      <alignment horizontal="left" vertical="top" wrapText="1"/>
    </xf>
    <xf numFmtId="0" fontId="9" fillId="0" borderId="0" xfId="34" applyAlignment="1">
      <alignment horizontal="left"/>
    </xf>
    <xf numFmtId="0" fontId="14" fillId="0" borderId="0" xfId="34" applyFont="1"/>
    <xf numFmtId="0" fontId="15" fillId="0" borderId="0" xfId="34" applyFont="1"/>
    <xf numFmtId="0" fontId="15" fillId="2" borderId="0" xfId="34" applyFont="1" applyFill="1"/>
    <xf numFmtId="0" fontId="16" fillId="0" borderId="0" xfId="34" applyFont="1"/>
    <xf numFmtId="0" fontId="17" fillId="2" borderId="0" xfId="34" applyFont="1" applyFill="1" applyAlignment="1">
      <alignment horizontal="left" vertical="center"/>
    </xf>
    <xf numFmtId="0" fontId="20" fillId="2" borderId="0" xfId="34" applyFont="1" applyFill="1"/>
    <xf numFmtId="0" fontId="21" fillId="2" borderId="0" xfId="34" applyFont="1" applyFill="1" applyAlignment="1">
      <alignment vertical="center"/>
    </xf>
    <xf numFmtId="0" fontId="16" fillId="2" borderId="0" xfId="34" applyFont="1" applyFill="1"/>
    <xf numFmtId="0" fontId="27" fillId="0" borderId="0" xfId="0" applyFont="1" applyAlignment="1">
      <alignment vertical="center"/>
    </xf>
    <xf numFmtId="4" fontId="27" fillId="5" borderId="22" xfId="0" applyNumberFormat="1" applyFont="1" applyFill="1" applyBorder="1" applyAlignment="1">
      <alignment horizontal="right" vertical="center"/>
    </xf>
    <xf numFmtId="0" fontId="28" fillId="0" borderId="1" xfId="0" applyFont="1" applyBorder="1" applyAlignment="1">
      <alignment vertical="center"/>
    </xf>
    <xf numFmtId="0" fontId="28" fillId="5" borderId="1" xfId="0" applyFont="1" applyFill="1" applyBorder="1" applyAlignment="1">
      <alignment vertical="center"/>
    </xf>
    <xf numFmtId="4" fontId="28" fillId="5" borderId="1" xfId="0" applyNumberFormat="1" applyFont="1" applyFill="1" applyBorder="1" applyAlignment="1">
      <alignment horizontal="right" vertical="center"/>
    </xf>
    <xf numFmtId="0" fontId="28" fillId="0" borderId="2" xfId="0" applyFont="1" applyBorder="1" applyAlignment="1">
      <alignment vertical="center"/>
    </xf>
    <xf numFmtId="0" fontId="28" fillId="5" borderId="2" xfId="0" applyFont="1" applyFill="1" applyBorder="1" applyAlignment="1">
      <alignment vertical="center"/>
    </xf>
    <xf numFmtId="4" fontId="28" fillId="5" borderId="2" xfId="0" applyNumberFormat="1" applyFont="1" applyFill="1" applyBorder="1" applyAlignment="1">
      <alignment horizontal="right" vertical="center"/>
    </xf>
    <xf numFmtId="0" fontId="27" fillId="6" borderId="7" xfId="0" applyFont="1" applyFill="1" applyBorder="1" applyAlignment="1">
      <alignment horizontal="right" vertical="center"/>
    </xf>
    <xf numFmtId="0" fontId="27" fillId="4" borderId="8" xfId="0" applyFont="1" applyFill="1" applyBorder="1" applyAlignment="1">
      <alignment vertical="center"/>
    </xf>
    <xf numFmtId="0" fontId="27" fillId="4" borderId="8" xfId="0" applyFont="1" applyFill="1" applyBorder="1" applyAlignment="1">
      <alignment horizontal="left" vertical="center"/>
    </xf>
    <xf numFmtId="0" fontId="27" fillId="6" borderId="8" xfId="0" applyFont="1" applyFill="1" applyBorder="1" applyAlignment="1">
      <alignment horizontal="right" vertical="center"/>
    </xf>
    <xf numFmtId="2" fontId="28" fillId="5" borderId="1" xfId="0" applyNumberFormat="1" applyFont="1" applyFill="1" applyBorder="1" applyAlignment="1">
      <alignment horizontal="right" vertical="center"/>
    </xf>
    <xf numFmtId="2" fontId="28" fillId="5" borderId="1" xfId="0" applyNumberFormat="1" applyFont="1" applyFill="1" applyBorder="1" applyAlignment="1">
      <alignment vertical="center"/>
    </xf>
    <xf numFmtId="0" fontId="0" fillId="2" borderId="0" xfId="0" applyFill="1"/>
    <xf numFmtId="0" fontId="26" fillId="2" borderId="0" xfId="0" applyFont="1" applyFill="1"/>
    <xf numFmtId="0" fontId="26" fillId="7" borderId="0" xfId="0" applyFont="1" applyFill="1"/>
    <xf numFmtId="0" fontId="0" fillId="2" borderId="0" xfId="0" applyFill="1" applyAlignment="1">
      <alignment wrapText="1"/>
    </xf>
    <xf numFmtId="0" fontId="13" fillId="2" borderId="0" xfId="34" applyFont="1" applyFill="1" applyAlignment="1">
      <alignment horizontal="left" vertical="center"/>
    </xf>
    <xf numFmtId="0" fontId="29" fillId="8" borderId="0" xfId="0" applyFont="1" applyFill="1"/>
    <xf numFmtId="0" fontId="0" fillId="8" borderId="0" xfId="0" applyFill="1"/>
    <xf numFmtId="0" fontId="29" fillId="0" borderId="0" xfId="0" applyFont="1"/>
    <xf numFmtId="0" fontId="29" fillId="4" borderId="0" xfId="0" applyFont="1" applyFill="1"/>
    <xf numFmtId="0" fontId="33" fillId="0" borderId="0" xfId="0" applyFont="1" applyAlignment="1">
      <alignment wrapText="1"/>
    </xf>
    <xf numFmtId="0" fontId="34" fillId="0" borderId="0" xfId="0" applyFont="1" applyAlignment="1">
      <alignment wrapText="1"/>
    </xf>
    <xf numFmtId="0" fontId="33" fillId="6" borderId="13" xfId="0" applyFont="1" applyFill="1" applyBorder="1" applyAlignment="1">
      <alignment wrapText="1"/>
    </xf>
    <xf numFmtId="0" fontId="33" fillId="6" borderId="14" xfId="0" applyFont="1" applyFill="1" applyBorder="1" applyAlignment="1">
      <alignment wrapText="1"/>
    </xf>
    <xf numFmtId="0" fontId="33" fillId="6" borderId="10" xfId="0" applyFont="1" applyFill="1" applyBorder="1" applyAlignment="1">
      <alignment wrapText="1"/>
    </xf>
    <xf numFmtId="14" fontId="35" fillId="0" borderId="15" xfId="0" applyNumberFormat="1" applyFont="1" applyBorder="1" applyAlignment="1">
      <alignment wrapText="1"/>
    </xf>
    <xf numFmtId="0" fontId="35" fillId="0" borderId="0" xfId="0" applyFont="1" applyAlignment="1">
      <alignment wrapText="1"/>
    </xf>
    <xf numFmtId="4" fontId="35" fillId="0" borderId="0" xfId="0" applyNumberFormat="1" applyFont="1" applyAlignment="1">
      <alignment wrapText="1"/>
    </xf>
    <xf numFmtId="14" fontId="35" fillId="0" borderId="0" xfId="0" applyNumberFormat="1" applyFont="1" applyAlignment="1">
      <alignment wrapText="1"/>
    </xf>
    <xf numFmtId="14" fontId="36" fillId="0" borderId="15" xfId="0" applyNumberFormat="1" applyFont="1" applyBorder="1" applyAlignment="1">
      <alignment wrapText="1"/>
    </xf>
    <xf numFmtId="0" fontId="36" fillId="0" borderId="0" xfId="0" applyFont="1" applyAlignment="1">
      <alignment wrapText="1"/>
    </xf>
    <xf numFmtId="4" fontId="36" fillId="0" borderId="0" xfId="0" applyNumberFormat="1" applyFont="1" applyAlignment="1">
      <alignment wrapText="1"/>
    </xf>
    <xf numFmtId="43" fontId="35" fillId="0" borderId="0" xfId="0" applyNumberFormat="1" applyFont="1" applyAlignment="1">
      <alignment wrapText="1"/>
    </xf>
    <xf numFmtId="0" fontId="36" fillId="0" borderId="16" xfId="0" applyFont="1" applyBorder="1" applyAlignment="1">
      <alignment wrapText="1"/>
    </xf>
    <xf numFmtId="0" fontId="33" fillId="0" borderId="15" xfId="0" applyFont="1" applyBorder="1" applyAlignment="1">
      <alignment wrapText="1"/>
    </xf>
    <xf numFmtId="14" fontId="36" fillId="0" borderId="0" xfId="0" applyNumberFormat="1" applyFont="1" applyAlignment="1">
      <alignment wrapText="1"/>
    </xf>
    <xf numFmtId="4" fontId="29" fillId="0" borderId="0" xfId="0" applyNumberFormat="1" applyFont="1"/>
    <xf numFmtId="0" fontId="29" fillId="0" borderId="15" xfId="0" applyFont="1" applyBorder="1"/>
    <xf numFmtId="43" fontId="36" fillId="0" borderId="16" xfId="0" applyNumberFormat="1" applyFont="1" applyBorder="1" applyAlignment="1">
      <alignment wrapText="1"/>
    </xf>
    <xf numFmtId="4" fontId="36" fillId="0" borderId="16" xfId="0" applyNumberFormat="1" applyFont="1" applyBorder="1" applyAlignment="1">
      <alignment wrapText="1"/>
    </xf>
    <xf numFmtId="2" fontId="36" fillId="0" borderId="16" xfId="0" applyNumberFormat="1" applyFont="1" applyBorder="1" applyAlignment="1">
      <alignment wrapText="1"/>
    </xf>
    <xf numFmtId="0" fontId="33" fillId="0" borderId="16" xfId="0" applyFont="1" applyBorder="1" applyAlignment="1">
      <alignment wrapText="1"/>
    </xf>
    <xf numFmtId="14" fontId="35" fillId="0" borderId="20" xfId="0" applyNumberFormat="1" applyFont="1" applyBorder="1" applyAlignment="1">
      <alignment wrapText="1"/>
    </xf>
    <xf numFmtId="43" fontId="36" fillId="0" borderId="0" xfId="0" applyNumberFormat="1" applyFont="1" applyAlignment="1">
      <alignment wrapText="1"/>
    </xf>
    <xf numFmtId="0" fontId="35" fillId="0" borderId="15" xfId="0" applyFont="1" applyBorder="1" applyAlignment="1">
      <alignment wrapText="1"/>
    </xf>
    <xf numFmtId="0" fontId="36" fillId="0" borderId="0" xfId="0" applyFont="1"/>
    <xf numFmtId="4" fontId="36" fillId="0" borderId="16" xfId="0" applyNumberFormat="1" applyFont="1" applyBorder="1"/>
    <xf numFmtId="0" fontId="35" fillId="0" borderId="0" xfId="0" applyFont="1"/>
    <xf numFmtId="43" fontId="36" fillId="0" borderId="0" xfId="0" applyNumberFormat="1" applyFont="1"/>
    <xf numFmtId="0" fontId="37" fillId="0" borderId="1" xfId="0" applyFont="1" applyBorder="1" applyAlignment="1">
      <alignment vertical="top" wrapText="1"/>
    </xf>
    <xf numFmtId="49" fontId="37" fillId="9" borderId="1" xfId="0" applyNumberFormat="1" applyFont="1" applyFill="1" applyBorder="1" applyAlignment="1">
      <alignment horizontal="left" vertical="top" wrapText="1"/>
    </xf>
    <xf numFmtId="0" fontId="28" fillId="0" borderId="1" xfId="0" applyFont="1" applyBorder="1" applyAlignment="1">
      <alignment vertical="top" wrapText="1"/>
    </xf>
    <xf numFmtId="0" fontId="0" fillId="4" borderId="0" xfId="0" applyFill="1"/>
    <xf numFmtId="0" fontId="40" fillId="4" borderId="0" xfId="0" applyFont="1" applyFill="1"/>
    <xf numFmtId="0" fontId="23" fillId="4" borderId="0" xfId="0" applyFont="1" applyFill="1"/>
    <xf numFmtId="0" fontId="0" fillId="10" borderId="0" xfId="0" applyFill="1"/>
    <xf numFmtId="0" fontId="37" fillId="10" borderId="0" xfId="0" applyFont="1" applyFill="1" applyAlignment="1">
      <alignment vertical="top" wrapText="1"/>
    </xf>
    <xf numFmtId="0" fontId="28" fillId="10" borderId="0" xfId="0" applyFont="1" applyFill="1" applyAlignment="1">
      <alignment vertical="top" wrapText="1"/>
    </xf>
    <xf numFmtId="0" fontId="41" fillId="0" borderId="1" xfId="0" applyFont="1" applyBorder="1" applyAlignment="1">
      <alignment vertical="center"/>
    </xf>
    <xf numFmtId="0" fontId="44" fillId="0" borderId="2" xfId="0" applyFont="1" applyBorder="1" applyAlignment="1">
      <alignment vertical="top" wrapText="1"/>
    </xf>
    <xf numFmtId="49" fontId="44" fillId="9" borderId="2" xfId="0" applyNumberFormat="1" applyFont="1" applyFill="1" applyBorder="1" applyAlignment="1">
      <alignment horizontal="center" vertical="top" wrapText="1"/>
    </xf>
    <xf numFmtId="0" fontId="41" fillId="0" borderId="1" xfId="0" applyFont="1" applyBorder="1" applyAlignment="1">
      <alignment horizontal="center" vertical="top" wrapText="1"/>
    </xf>
    <xf numFmtId="49" fontId="41" fillId="9" borderId="1" xfId="0" applyNumberFormat="1" applyFont="1" applyFill="1" applyBorder="1" applyAlignment="1">
      <alignment horizontal="left" vertical="top" wrapText="1"/>
    </xf>
    <xf numFmtId="0" fontId="41" fillId="0" borderId="1" xfId="0" applyFont="1" applyBorder="1" applyAlignment="1">
      <alignment vertical="top" wrapText="1"/>
    </xf>
    <xf numFmtId="0" fontId="45" fillId="0" borderId="1" xfId="0" applyFont="1" applyBorder="1" applyAlignment="1">
      <alignment vertical="top" wrapText="1"/>
    </xf>
    <xf numFmtId="49" fontId="45" fillId="9" borderId="1" xfId="0" applyNumberFormat="1" applyFont="1" applyFill="1" applyBorder="1" applyAlignment="1">
      <alignment horizontal="left" vertical="top" wrapText="1"/>
    </xf>
    <xf numFmtId="0" fontId="46" fillId="0" borderId="1" xfId="0" applyFont="1" applyBorder="1" applyAlignment="1">
      <alignment vertical="top" wrapText="1"/>
    </xf>
    <xf numFmtId="0" fontId="47" fillId="0" borderId="23" xfId="0" applyFont="1" applyBorder="1"/>
    <xf numFmtId="0" fontId="47" fillId="0" borderId="0" xfId="0" applyFont="1"/>
    <xf numFmtId="0" fontId="47" fillId="0" borderId="18" xfId="0" applyFont="1" applyBorder="1"/>
    <xf numFmtId="14" fontId="48" fillId="0" borderId="25" xfId="0" applyNumberFormat="1" applyFont="1" applyBorder="1" applyAlignment="1">
      <alignment horizontal="left"/>
    </xf>
    <xf numFmtId="0" fontId="48" fillId="0" borderId="12" xfId="0" applyFont="1" applyBorder="1"/>
    <xf numFmtId="0" fontId="48" fillId="0" borderId="0" xfId="0" applyFont="1"/>
    <xf numFmtId="14" fontId="48" fillId="0" borderId="23" xfId="0" applyNumberFormat="1" applyFont="1" applyBorder="1" applyAlignment="1">
      <alignment horizontal="left"/>
    </xf>
    <xf numFmtId="44" fontId="48" fillId="0" borderId="32" xfId="43" applyFont="1" applyFill="1" applyBorder="1"/>
    <xf numFmtId="0" fontId="48" fillId="0" borderId="18" xfId="0" applyFont="1" applyBorder="1"/>
    <xf numFmtId="44" fontId="48" fillId="0" borderId="23" xfId="43" applyFont="1" applyFill="1" applyBorder="1"/>
    <xf numFmtId="2" fontId="48" fillId="0" borderId="18" xfId="0" applyNumberFormat="1" applyFont="1" applyBorder="1"/>
    <xf numFmtId="0" fontId="48" fillId="0" borderId="17" xfId="0" applyFont="1" applyBorder="1"/>
    <xf numFmtId="14" fontId="48" fillId="0" borderId="33" xfId="0" applyNumberFormat="1" applyFont="1" applyBorder="1" applyAlignment="1">
      <alignment horizontal="left"/>
    </xf>
    <xf numFmtId="0" fontId="48" fillId="0" borderId="31" xfId="0" applyFont="1" applyBorder="1"/>
    <xf numFmtId="2" fontId="48" fillId="0" borderId="32" xfId="0" applyNumberFormat="1" applyFont="1" applyBorder="1"/>
    <xf numFmtId="0" fontId="48" fillId="0" borderId="33" xfId="0" applyFont="1" applyBorder="1"/>
    <xf numFmtId="0" fontId="48" fillId="0" borderId="32" xfId="0" applyFont="1" applyBorder="1"/>
    <xf numFmtId="0" fontId="48" fillId="0" borderId="23" xfId="0" applyFont="1" applyBorder="1"/>
    <xf numFmtId="0" fontId="49" fillId="10" borderId="0" xfId="0" applyFont="1" applyFill="1"/>
    <xf numFmtId="0" fontId="49" fillId="11" borderId="26" xfId="0" applyFont="1" applyFill="1" applyBorder="1"/>
    <xf numFmtId="0" fontId="49" fillId="11" borderId="10" xfId="0" applyFont="1" applyFill="1" applyBorder="1"/>
    <xf numFmtId="0" fontId="49" fillId="11" borderId="14" xfId="0" applyFont="1" applyFill="1" applyBorder="1" applyAlignment="1">
      <alignment horizontal="left"/>
    </xf>
    <xf numFmtId="0" fontId="49" fillId="0" borderId="12" xfId="0" applyFont="1" applyBorder="1"/>
    <xf numFmtId="0" fontId="49" fillId="0" borderId="0" xfId="0" applyFont="1"/>
    <xf numFmtId="0" fontId="49" fillId="0" borderId="17" xfId="0" applyFont="1" applyBorder="1"/>
    <xf numFmtId="0" fontId="49" fillId="0" borderId="26" xfId="0" applyFont="1" applyBorder="1"/>
    <xf numFmtId="0" fontId="49" fillId="0" borderId="10" xfId="0" applyFont="1" applyBorder="1"/>
    <xf numFmtId="0" fontId="49" fillId="0" borderId="14" xfId="0" applyFont="1" applyBorder="1"/>
    <xf numFmtId="0" fontId="23" fillId="10" borderId="0" xfId="0" applyFont="1" applyFill="1"/>
    <xf numFmtId="0" fontId="1" fillId="12" borderId="26" xfId="0" applyFont="1" applyFill="1" applyBorder="1"/>
    <xf numFmtId="0" fontId="41" fillId="12" borderId="10" xfId="0" applyFont="1" applyFill="1" applyBorder="1"/>
    <xf numFmtId="0" fontId="41" fillId="12" borderId="14" xfId="0" applyFont="1" applyFill="1" applyBorder="1"/>
    <xf numFmtId="0" fontId="38" fillId="13" borderId="5" xfId="0" applyFont="1" applyFill="1" applyBorder="1" applyAlignment="1">
      <alignment horizontal="left" vertical="center"/>
    </xf>
    <xf numFmtId="8" fontId="41" fillId="0" borderId="17" xfId="43" applyNumberFormat="1" applyFont="1" applyFill="1" applyBorder="1" applyAlignment="1">
      <alignment horizontal="left"/>
    </xf>
    <xf numFmtId="8" fontId="41" fillId="0" borderId="32" xfId="43" applyNumberFormat="1" applyFont="1" applyFill="1" applyBorder="1" applyAlignment="1">
      <alignment horizontal="left"/>
    </xf>
    <xf numFmtId="0" fontId="41" fillId="0" borderId="12" xfId="0" applyFont="1" applyBorder="1"/>
    <xf numFmtId="0" fontId="41" fillId="0" borderId="25" xfId="0" applyFont="1" applyBorder="1"/>
    <xf numFmtId="0" fontId="38" fillId="13" borderId="8" xfId="0" applyFont="1" applyFill="1" applyBorder="1" applyAlignment="1">
      <alignment horizontal="center" vertical="center"/>
    </xf>
    <xf numFmtId="44" fontId="43" fillId="0" borderId="28" xfId="0" applyNumberFormat="1" applyFont="1" applyBorder="1"/>
    <xf numFmtId="2" fontId="0" fillId="10" borderId="0" xfId="0" applyNumberFormat="1" applyFill="1"/>
    <xf numFmtId="14" fontId="41" fillId="0" borderId="41" xfId="0" applyNumberFormat="1" applyFont="1" applyBorder="1"/>
    <xf numFmtId="2" fontId="42" fillId="0" borderId="2" xfId="0" applyNumberFormat="1" applyFont="1" applyBorder="1"/>
    <xf numFmtId="2" fontId="41" fillId="0" borderId="2" xfId="0" applyNumberFormat="1" applyFont="1" applyBorder="1"/>
    <xf numFmtId="0" fontId="41" fillId="0" borderId="33" xfId="0" applyFont="1" applyBorder="1" applyAlignment="1">
      <alignment horizontal="center"/>
    </xf>
    <xf numFmtId="14" fontId="41" fillId="0" borderId="35" xfId="0" applyNumberFormat="1" applyFont="1" applyBorder="1"/>
    <xf numFmtId="0" fontId="41" fillId="0" borderId="35" xfId="0" applyFont="1" applyBorder="1"/>
    <xf numFmtId="2" fontId="41" fillId="0" borderId="34" xfId="0" applyNumberFormat="1" applyFont="1" applyBorder="1"/>
    <xf numFmtId="2" fontId="41" fillId="0" borderId="1" xfId="0" applyNumberFormat="1" applyFont="1" applyBorder="1"/>
    <xf numFmtId="0" fontId="41" fillId="0" borderId="33" xfId="0" applyFont="1" applyBorder="1"/>
    <xf numFmtId="2" fontId="41" fillId="0" borderId="36" xfId="0" applyNumberFormat="1" applyFont="1" applyBorder="1"/>
    <xf numFmtId="2" fontId="41" fillId="0" borderId="28" xfId="0" applyNumberFormat="1" applyFont="1" applyBorder="1"/>
    <xf numFmtId="2" fontId="41" fillId="0" borderId="37" xfId="0" applyNumberFormat="1" applyFont="1" applyBorder="1"/>
    <xf numFmtId="2" fontId="41" fillId="0" borderId="0" xfId="0" applyNumberFormat="1" applyFont="1"/>
    <xf numFmtId="0" fontId="42" fillId="0" borderId="39" xfId="0" applyFont="1" applyBorder="1"/>
    <xf numFmtId="14" fontId="41" fillId="0" borderId="40" xfId="0" applyNumberFormat="1" applyFont="1" applyBorder="1"/>
    <xf numFmtId="0" fontId="41" fillId="0" borderId="40" xfId="0" applyFont="1" applyBorder="1"/>
    <xf numFmtId="2" fontId="41" fillId="0" borderId="31" xfId="0" applyNumberFormat="1" applyFont="1" applyBorder="1"/>
    <xf numFmtId="0" fontId="40" fillId="0" borderId="11" xfId="0" applyFont="1" applyBorder="1" applyAlignment="1">
      <alignment horizontal="center"/>
    </xf>
    <xf numFmtId="0" fontId="40" fillId="0" borderId="2" xfId="0" applyFont="1" applyBorder="1" applyAlignment="1">
      <alignment horizontal="center"/>
    </xf>
    <xf numFmtId="0" fontId="49" fillId="0" borderId="33" xfId="0" applyFont="1" applyBorder="1"/>
    <xf numFmtId="0" fontId="49" fillId="0" borderId="35" xfId="0" applyFont="1" applyBorder="1"/>
    <xf numFmtId="0" fontId="41" fillId="0" borderId="41" xfId="0" applyFont="1" applyBorder="1"/>
    <xf numFmtId="2" fontId="41" fillId="0" borderId="11" xfId="0" applyNumberFormat="1" applyFont="1" applyBorder="1"/>
    <xf numFmtId="4" fontId="0" fillId="10" borderId="0" xfId="0" applyNumberFormat="1" applyFill="1"/>
    <xf numFmtId="0" fontId="29" fillId="16" borderId="45" xfId="0" applyFont="1" applyFill="1" applyBorder="1"/>
    <xf numFmtId="0" fontId="52" fillId="16" borderId="47" xfId="0" applyFont="1" applyFill="1" applyBorder="1" applyAlignment="1">
      <alignment horizontal="right"/>
    </xf>
    <xf numFmtId="0" fontId="47" fillId="17" borderId="48" xfId="0" applyFont="1" applyFill="1" applyBorder="1"/>
    <xf numFmtId="0" fontId="47" fillId="17" borderId="18" xfId="0" applyFont="1" applyFill="1" applyBorder="1"/>
    <xf numFmtId="0" fontId="47" fillId="17" borderId="18" xfId="0" applyFont="1" applyFill="1" applyBorder="1" applyAlignment="1">
      <alignment horizontal="center"/>
    </xf>
    <xf numFmtId="0" fontId="47" fillId="17" borderId="18" xfId="0" applyFont="1" applyFill="1" applyBorder="1" applyAlignment="1">
      <alignment horizontal="center" wrapText="1"/>
    </xf>
    <xf numFmtId="0" fontId="47" fillId="17" borderId="0" xfId="0" applyFont="1" applyFill="1" applyAlignment="1">
      <alignment horizontal="center"/>
    </xf>
    <xf numFmtId="0" fontId="47" fillId="17" borderId="49" xfId="0" applyFont="1" applyFill="1" applyBorder="1" applyAlignment="1">
      <alignment horizontal="center" wrapText="1"/>
    </xf>
    <xf numFmtId="0" fontId="47" fillId="17" borderId="50" xfId="0" applyFont="1" applyFill="1" applyBorder="1" applyAlignment="1">
      <alignment horizontal="center" wrapText="1"/>
    </xf>
    <xf numFmtId="14" fontId="48" fillId="0" borderId="52" xfId="0" applyNumberFormat="1" applyFont="1" applyBorder="1" applyAlignment="1">
      <alignment horizontal="left"/>
    </xf>
    <xf numFmtId="0" fontId="48" fillId="0" borderId="53" xfId="0" applyFont="1" applyBorder="1"/>
    <xf numFmtId="4" fontId="48" fillId="0" borderId="53" xfId="0" applyNumberFormat="1" applyFont="1" applyBorder="1" applyAlignment="1">
      <alignment horizontal="right" vertical="center"/>
    </xf>
    <xf numFmtId="3" fontId="48" fillId="0" borderId="53" xfId="0" applyNumberFormat="1" applyFont="1" applyBorder="1" applyAlignment="1">
      <alignment horizontal="right" vertical="center"/>
    </xf>
    <xf numFmtId="0" fontId="50" fillId="0" borderId="54" xfId="0" applyFont="1" applyBorder="1"/>
    <xf numFmtId="14" fontId="41" fillId="0" borderId="52" xfId="0" applyNumberFormat="1" applyFont="1" applyBorder="1" applyAlignment="1">
      <alignment horizontal="left"/>
    </xf>
    <xf numFmtId="0" fontId="41" fillId="0" borderId="53" xfId="0" applyFont="1" applyBorder="1"/>
    <xf numFmtId="3" fontId="41" fillId="0" borderId="53" xfId="0" applyNumberFormat="1" applyFont="1" applyBorder="1" applyAlignment="1">
      <alignment horizontal="right" vertical="center"/>
    </xf>
    <xf numFmtId="0" fontId="41" fillId="0" borderId="53" xfId="0" applyFont="1" applyBorder="1" applyAlignment="1">
      <alignment horizontal="right" vertical="center"/>
    </xf>
    <xf numFmtId="4" fontId="41" fillId="0" borderId="53" xfId="0" applyNumberFormat="1" applyFont="1" applyBorder="1" applyAlignment="1">
      <alignment horizontal="right" vertical="center"/>
    </xf>
    <xf numFmtId="0" fontId="41" fillId="0" borderId="54" xfId="0" applyFont="1" applyBorder="1"/>
    <xf numFmtId="0" fontId="48" fillId="0" borderId="52" xfId="0" applyFont="1" applyBorder="1"/>
    <xf numFmtId="0" fontId="41" fillId="0" borderId="55" xfId="0" applyFont="1" applyBorder="1"/>
    <xf numFmtId="0" fontId="41" fillId="0" borderId="57" xfId="0" applyFont="1" applyBorder="1"/>
    <xf numFmtId="0" fontId="41" fillId="0" borderId="54" xfId="0" applyFont="1" applyBorder="1" applyAlignment="1">
      <alignment vertical="center"/>
    </xf>
    <xf numFmtId="0" fontId="48" fillId="0" borderId="56" xfId="0" applyFont="1" applyBorder="1"/>
    <xf numFmtId="0" fontId="48" fillId="0" borderId="57" xfId="0" applyFont="1" applyBorder="1"/>
    <xf numFmtId="3" fontId="48" fillId="0" borderId="57" xfId="0" applyNumberFormat="1" applyFont="1" applyBorder="1" applyAlignment="1">
      <alignment horizontal="right"/>
    </xf>
    <xf numFmtId="4" fontId="48" fillId="0" borderId="57" xfId="0" applyNumberFormat="1" applyFont="1" applyBorder="1" applyAlignment="1">
      <alignment horizontal="right"/>
    </xf>
    <xf numFmtId="4" fontId="48" fillId="0" borderId="57" xfId="0" applyNumberFormat="1" applyFont="1" applyBorder="1" applyAlignment="1">
      <alignment horizontal="right" vertical="center"/>
    </xf>
    <xf numFmtId="0" fontId="50" fillId="0" borderId="18" xfId="0" applyFont="1" applyBorder="1"/>
    <xf numFmtId="0" fontId="48" fillId="0" borderId="39" xfId="0" applyFont="1" applyBorder="1"/>
    <xf numFmtId="0" fontId="48" fillId="0" borderId="40" xfId="0" applyFont="1" applyBorder="1"/>
    <xf numFmtId="4" fontId="48" fillId="0" borderId="40" xfId="0" applyNumberFormat="1" applyFont="1" applyBorder="1"/>
    <xf numFmtId="4" fontId="47" fillId="0" borderId="58" xfId="0" applyNumberFormat="1" applyFont="1" applyBorder="1" applyAlignment="1">
      <alignment horizontal="center" vertical="center"/>
    </xf>
    <xf numFmtId="0" fontId="29" fillId="0" borderId="59" xfId="0" applyFont="1" applyBorder="1"/>
    <xf numFmtId="0" fontId="52" fillId="16" borderId="62" xfId="0" applyFont="1" applyFill="1" applyBorder="1" applyAlignment="1">
      <alignment horizontal="right"/>
    </xf>
    <xf numFmtId="0" fontId="47" fillId="17" borderId="63" xfId="0" applyFont="1" applyFill="1" applyBorder="1" applyAlignment="1">
      <alignment horizontal="center"/>
    </xf>
    <xf numFmtId="0" fontId="47" fillId="17" borderId="64" xfId="0" applyFont="1" applyFill="1" applyBorder="1" applyAlignment="1">
      <alignment horizontal="center"/>
    </xf>
    <xf numFmtId="0" fontId="47" fillId="17" borderId="64" xfId="0" applyFont="1" applyFill="1" applyBorder="1" applyAlignment="1">
      <alignment horizontal="center" wrapText="1"/>
    </xf>
    <xf numFmtId="0" fontId="47" fillId="17" borderId="65" xfId="0" applyFont="1" applyFill="1" applyBorder="1" applyAlignment="1">
      <alignment horizontal="center"/>
    </xf>
    <xf numFmtId="0" fontId="47" fillId="17" borderId="66" xfId="0" applyFont="1" applyFill="1" applyBorder="1" applyAlignment="1">
      <alignment horizontal="center" wrapText="1"/>
    </xf>
    <xf numFmtId="0" fontId="47" fillId="17" borderId="67" xfId="0" applyFont="1" applyFill="1" applyBorder="1" applyAlignment="1">
      <alignment horizontal="center" wrapText="1"/>
    </xf>
    <xf numFmtId="0" fontId="47" fillId="17" borderId="63" xfId="0" applyFont="1" applyFill="1" applyBorder="1"/>
    <xf numFmtId="0" fontId="47" fillId="17" borderId="68" xfId="0" applyFont="1" applyFill="1" applyBorder="1"/>
    <xf numFmtId="0" fontId="47" fillId="0" borderId="8" xfId="0" applyFont="1" applyBorder="1" applyAlignment="1">
      <alignment horizontal="center"/>
    </xf>
    <xf numFmtId="0" fontId="47" fillId="0" borderId="8" xfId="0" applyFont="1" applyBorder="1" applyAlignment="1">
      <alignment horizontal="center" wrapText="1"/>
    </xf>
    <xf numFmtId="14" fontId="48" fillId="0" borderId="8" xfId="0" applyNumberFormat="1" applyFont="1" applyBorder="1" applyAlignment="1">
      <alignment horizontal="left"/>
    </xf>
    <xf numFmtId="0" fontId="48" fillId="0" borderId="8" xfId="0" applyFont="1" applyBorder="1"/>
    <xf numFmtId="3" fontId="48" fillId="0" borderId="8" xfId="0" applyNumberFormat="1" applyFont="1" applyBorder="1" applyAlignment="1">
      <alignment horizontal="right" vertical="center"/>
    </xf>
    <xf numFmtId="14" fontId="41" fillId="0" borderId="8" xfId="0" applyNumberFormat="1" applyFont="1" applyBorder="1" applyAlignment="1">
      <alignment horizontal="left"/>
    </xf>
    <xf numFmtId="0" fontId="41" fillId="0" borderId="8" xfId="0" applyFont="1" applyBorder="1"/>
    <xf numFmtId="3" fontId="41" fillId="0" borderId="8" xfId="0" applyNumberFormat="1" applyFont="1" applyBorder="1" applyAlignment="1">
      <alignment horizontal="right" vertical="center"/>
    </xf>
    <xf numFmtId="0" fontId="41" fillId="0" borderId="8" xfId="0" applyFont="1" applyBorder="1" applyAlignment="1">
      <alignment horizontal="right" vertical="center"/>
    </xf>
    <xf numFmtId="3" fontId="48" fillId="0" borderId="8" xfId="0" applyNumberFormat="1" applyFont="1" applyBorder="1" applyAlignment="1">
      <alignment horizontal="right"/>
    </xf>
    <xf numFmtId="4" fontId="48" fillId="0" borderId="8" xfId="0" applyNumberFormat="1" applyFont="1" applyBorder="1"/>
    <xf numFmtId="43" fontId="48" fillId="0" borderId="8" xfId="0" applyNumberFormat="1" applyFont="1" applyBorder="1" applyAlignment="1">
      <alignment horizontal="left"/>
    </xf>
    <xf numFmtId="43" fontId="48" fillId="0" borderId="8" xfId="0" applyNumberFormat="1" applyFont="1" applyBorder="1" applyAlignment="1">
      <alignment horizontal="right" vertical="center"/>
    </xf>
    <xf numFmtId="43" fontId="50" fillId="0" borderId="8" xfId="0" applyNumberFormat="1" applyFont="1" applyBorder="1"/>
    <xf numFmtId="43" fontId="41" fillId="0" borderId="8" xfId="0" applyNumberFormat="1" applyFont="1" applyBorder="1" applyAlignment="1">
      <alignment horizontal="right" vertical="center"/>
    </xf>
    <xf numFmtId="43" fontId="41" fillId="0" borderId="8" xfId="0" applyNumberFormat="1" applyFont="1" applyBorder="1"/>
    <xf numFmtId="4" fontId="48" fillId="0" borderId="8" xfId="0" applyNumberFormat="1" applyFont="1" applyBorder="1" applyAlignment="1">
      <alignment horizontal="left" vertical="center"/>
    </xf>
    <xf numFmtId="0" fontId="48" fillId="0" borderId="8" xfId="0" applyFont="1" applyBorder="1" applyAlignment="1">
      <alignment horizontal="right" vertical="center"/>
    </xf>
    <xf numFmtId="0" fontId="48" fillId="0" borderId="8" xfId="0" applyFont="1" applyBorder="1" applyAlignment="1">
      <alignment horizontal="left" vertical="center"/>
    </xf>
    <xf numFmtId="43" fontId="48" fillId="0" borderId="29" xfId="0" applyNumberFormat="1" applyFont="1" applyBorder="1" applyAlignment="1">
      <alignment horizontal="right" vertical="center"/>
    </xf>
    <xf numFmtId="43" fontId="48" fillId="0" borderId="58" xfId="0" applyNumberFormat="1" applyFont="1" applyBorder="1" applyAlignment="1">
      <alignment horizontal="right" vertical="center"/>
    </xf>
    <xf numFmtId="43" fontId="0" fillId="10" borderId="0" xfId="0" applyNumberFormat="1" applyFill="1"/>
    <xf numFmtId="0" fontId="48" fillId="0" borderId="8" xfId="0" applyFont="1" applyBorder="1" applyAlignment="1">
      <alignment horizontal="left"/>
    </xf>
    <xf numFmtId="0" fontId="50" fillId="0" borderId="8" xfId="0" applyFont="1" applyBorder="1"/>
    <xf numFmtId="0" fontId="50" fillId="0" borderId="8" xfId="0" applyFont="1" applyBorder="1" applyAlignment="1">
      <alignment horizontal="right" vertical="center"/>
    </xf>
    <xf numFmtId="43" fontId="50" fillId="0" borderId="8" xfId="0" applyNumberFormat="1" applyFont="1" applyBorder="1" applyAlignment="1">
      <alignment horizontal="right" vertical="center"/>
    </xf>
    <xf numFmtId="43" fontId="50" fillId="0" borderId="8" xfId="0" applyNumberFormat="1" applyFont="1" applyBorder="1" applyAlignment="1">
      <alignment vertical="center"/>
    </xf>
    <xf numFmtId="4" fontId="41" fillId="0" borderId="8" xfId="0" applyNumberFormat="1" applyFont="1" applyBorder="1" applyAlignment="1">
      <alignment horizontal="left" vertical="center"/>
    </xf>
    <xf numFmtId="43" fontId="41" fillId="0" borderId="8" xfId="0" applyNumberFormat="1" applyFont="1" applyBorder="1" applyAlignment="1">
      <alignment horizontal="left"/>
    </xf>
    <xf numFmtId="0" fontId="42" fillId="0" borderId="8" xfId="0" applyFont="1" applyBorder="1" applyAlignment="1">
      <alignment horizontal="center" wrapText="1"/>
    </xf>
    <xf numFmtId="43" fontId="36" fillId="0" borderId="8" xfId="0" applyNumberFormat="1" applyFont="1" applyBorder="1"/>
    <xf numFmtId="0" fontId="41" fillId="0" borderId="8" xfId="0" applyFont="1" applyBorder="1" applyAlignment="1">
      <alignment horizontal="right"/>
    </xf>
    <xf numFmtId="0" fontId="41" fillId="0" borderId="8" xfId="0" applyFont="1" applyBorder="1" applyAlignment="1">
      <alignment horizontal="left"/>
    </xf>
    <xf numFmtId="0" fontId="41" fillId="0" borderId="53" xfId="0" quotePrefix="1" applyFont="1" applyBorder="1"/>
    <xf numFmtId="0" fontId="41" fillId="0" borderId="57" xfId="0" quotePrefix="1" applyFont="1" applyBorder="1"/>
    <xf numFmtId="43" fontId="42" fillId="0" borderId="58" xfId="0" applyNumberFormat="1" applyFont="1" applyBorder="1" applyAlignment="1">
      <alignment horizontal="right" vertical="center"/>
    </xf>
    <xf numFmtId="43" fontId="42" fillId="0" borderId="69" xfId="0" applyNumberFormat="1" applyFont="1" applyBorder="1" applyAlignment="1">
      <alignment horizontal="center" vertical="center"/>
    </xf>
    <xf numFmtId="43" fontId="53" fillId="10" borderId="0" xfId="0" applyNumberFormat="1" applyFont="1" applyFill="1"/>
    <xf numFmtId="0" fontId="47" fillId="19" borderId="5" xfId="0" applyFont="1" applyFill="1" applyBorder="1" applyAlignment="1">
      <alignment wrapText="1"/>
    </xf>
    <xf numFmtId="0" fontId="48" fillId="19" borderId="13" xfId="0" applyFont="1" applyFill="1" applyBorder="1" applyAlignment="1">
      <alignment wrapText="1"/>
    </xf>
    <xf numFmtId="0" fontId="48" fillId="19" borderId="14" xfId="0" applyFont="1" applyFill="1" applyBorder="1" applyAlignment="1">
      <alignment wrapText="1"/>
    </xf>
    <xf numFmtId="0" fontId="48" fillId="19" borderId="8" xfId="0" applyFont="1" applyFill="1" applyBorder="1" applyAlignment="1">
      <alignment wrapText="1"/>
    </xf>
    <xf numFmtId="0" fontId="48" fillId="19" borderId="10" xfId="0" applyFont="1" applyFill="1" applyBorder="1" applyAlignment="1">
      <alignment wrapText="1"/>
    </xf>
    <xf numFmtId="14" fontId="41" fillId="0" borderId="15" xfId="0" applyNumberFormat="1" applyFont="1" applyBorder="1" applyAlignment="1">
      <alignment horizontal="left" wrapText="1"/>
    </xf>
    <xf numFmtId="4" fontId="41" fillId="0" borderId="21" xfId="0" applyNumberFormat="1" applyFont="1" applyBorder="1" applyAlignment="1">
      <alignment wrapText="1"/>
    </xf>
    <xf numFmtId="0" fontId="50" fillId="0" borderId="15" xfId="0" applyFont="1" applyBorder="1" applyAlignment="1">
      <alignment wrapText="1"/>
    </xf>
    <xf numFmtId="0" fontId="1" fillId="10" borderId="0" xfId="0" applyFont="1" applyFill="1"/>
    <xf numFmtId="4" fontId="0" fillId="0" borderId="0" xfId="0" applyNumberFormat="1"/>
    <xf numFmtId="0" fontId="50" fillId="0" borderId="0" xfId="0" applyFont="1" applyAlignment="1">
      <alignment wrapText="1"/>
    </xf>
    <xf numFmtId="4" fontId="50" fillId="0" borderId="0" xfId="0" applyNumberFormat="1" applyFont="1" applyAlignment="1">
      <alignment wrapText="1"/>
    </xf>
    <xf numFmtId="0" fontId="41" fillId="0" borderId="0" xfId="0" applyFont="1" applyAlignment="1">
      <alignment wrapText="1"/>
    </xf>
    <xf numFmtId="4" fontId="41" fillId="0" borderId="0" xfId="0" applyNumberFormat="1" applyFont="1" applyAlignment="1">
      <alignment wrapText="1"/>
    </xf>
    <xf numFmtId="0" fontId="49" fillId="0" borderId="23" xfId="0" applyFont="1" applyBorder="1"/>
    <xf numFmtId="0" fontId="49" fillId="2" borderId="3" xfId="0" applyFont="1" applyFill="1" applyBorder="1"/>
    <xf numFmtId="0" fontId="49" fillId="2" borderId="9" xfId="0" applyFont="1" applyFill="1" applyBorder="1"/>
    <xf numFmtId="0" fontId="40" fillId="2" borderId="9" xfId="0" applyFont="1" applyFill="1" applyBorder="1" applyAlignment="1">
      <alignment horizontal="center"/>
    </xf>
    <xf numFmtId="0" fontId="40" fillId="2" borderId="4" xfId="0" applyFont="1" applyFill="1" applyBorder="1" applyAlignment="1">
      <alignment horizontal="center"/>
    </xf>
    <xf numFmtId="0" fontId="40" fillId="0" borderId="23" xfId="0" applyFont="1" applyBorder="1"/>
    <xf numFmtId="0" fontId="40" fillId="0" borderId="0" xfId="0" applyFont="1"/>
    <xf numFmtId="0" fontId="39" fillId="10" borderId="0" xfId="0" applyFont="1" applyFill="1"/>
    <xf numFmtId="0" fontId="51" fillId="10" borderId="0" xfId="0" applyFont="1" applyFill="1"/>
    <xf numFmtId="43" fontId="50" fillId="0" borderId="8" xfId="0" applyNumberFormat="1" applyFont="1" applyBorder="1" applyAlignment="1">
      <alignment horizontal="left" vertical="center"/>
    </xf>
    <xf numFmtId="43" fontId="6" fillId="0" borderId="0" xfId="0" applyNumberFormat="1" applyFont="1"/>
    <xf numFmtId="0" fontId="6" fillId="0" borderId="0" xfId="0" applyFont="1"/>
    <xf numFmtId="0" fontId="42" fillId="0" borderId="30" xfId="0" applyFont="1" applyBorder="1" applyAlignment="1">
      <alignment horizontal="center" wrapText="1"/>
    </xf>
    <xf numFmtId="0" fontId="42" fillId="0" borderId="23" xfId="0" applyFont="1" applyBorder="1" applyAlignment="1">
      <alignment horizontal="center" wrapText="1"/>
    </xf>
    <xf numFmtId="0" fontId="47" fillId="19" borderId="7" xfId="0" applyFont="1" applyFill="1" applyBorder="1" applyAlignment="1">
      <alignment wrapText="1"/>
    </xf>
    <xf numFmtId="14" fontId="50" fillId="0" borderId="23" xfId="0" applyNumberFormat="1" applyFont="1" applyBorder="1" applyAlignment="1">
      <alignment wrapText="1"/>
    </xf>
    <xf numFmtId="43" fontId="41" fillId="0" borderId="18" xfId="0" applyNumberFormat="1" applyFont="1" applyBorder="1" applyAlignment="1">
      <alignment wrapText="1"/>
    </xf>
    <xf numFmtId="14" fontId="41" fillId="0" borderId="23" xfId="0" applyNumberFormat="1" applyFont="1" applyBorder="1" applyAlignment="1">
      <alignment wrapText="1"/>
    </xf>
    <xf numFmtId="43" fontId="41" fillId="0" borderId="27" xfId="0" applyNumberFormat="1" applyFont="1" applyBorder="1" applyAlignment="1">
      <alignment wrapText="1"/>
    </xf>
    <xf numFmtId="14" fontId="41" fillId="0" borderId="26" xfId="0" applyNumberFormat="1" applyFont="1" applyBorder="1"/>
    <xf numFmtId="0" fontId="41" fillId="0" borderId="10" xfId="0" applyFont="1" applyBorder="1"/>
    <xf numFmtId="4" fontId="41" fillId="0" borderId="19" xfId="0" applyNumberFormat="1" applyFont="1" applyBorder="1"/>
    <xf numFmtId="0" fontId="50" fillId="0" borderId="10" xfId="0" applyFont="1" applyBorder="1"/>
    <xf numFmtId="43" fontId="41" fillId="0" borderId="14" xfId="0" applyNumberFormat="1" applyFont="1" applyBorder="1"/>
    <xf numFmtId="49" fontId="44" fillId="9" borderId="70" xfId="0" applyNumberFormat="1" applyFont="1" applyFill="1" applyBorder="1" applyAlignment="1">
      <alignment horizontal="center" vertical="top" wrapText="1"/>
    </xf>
    <xf numFmtId="0" fontId="42" fillId="0" borderId="8" xfId="0" applyFont="1" applyBorder="1" applyAlignment="1">
      <alignment horizontal="center" vertical="top" wrapText="1"/>
    </xf>
    <xf numFmtId="2" fontId="49" fillId="10" borderId="15" xfId="0" applyNumberFormat="1" applyFont="1" applyFill="1" applyBorder="1"/>
    <xf numFmtId="2" fontId="49" fillId="10" borderId="0" xfId="0" applyNumberFormat="1" applyFont="1" applyFill="1"/>
    <xf numFmtId="2" fontId="49" fillId="10" borderId="38" xfId="0" applyNumberFormat="1" applyFont="1" applyFill="1" applyBorder="1"/>
    <xf numFmtId="14" fontId="50" fillId="0" borderId="8" xfId="0" applyNumberFormat="1" applyFont="1" applyBorder="1" applyAlignment="1">
      <alignment horizontal="left"/>
    </xf>
    <xf numFmtId="0" fontId="50" fillId="0" borderId="8" xfId="0" applyFont="1" applyBorder="1" applyAlignment="1">
      <alignment horizontal="center"/>
    </xf>
    <xf numFmtId="0" fontId="49" fillId="0" borderId="8" xfId="0" applyFont="1" applyBorder="1"/>
    <xf numFmtId="14" fontId="49" fillId="0" borderId="8" xfId="0" applyNumberFormat="1" applyFont="1" applyBorder="1" applyAlignment="1">
      <alignment horizontal="left"/>
    </xf>
    <xf numFmtId="3" fontId="49" fillId="0" borderId="8" xfId="0" applyNumberFormat="1" applyFont="1" applyBorder="1"/>
    <xf numFmtId="43" fontId="49" fillId="0" borderId="8" xfId="0" applyNumberFormat="1" applyFont="1" applyBorder="1"/>
    <xf numFmtId="0" fontId="40" fillId="4" borderId="71" xfId="0" applyFont="1" applyFill="1" applyBorder="1"/>
    <xf numFmtId="0" fontId="40" fillId="0" borderId="60" xfId="0" applyFont="1" applyBorder="1"/>
    <xf numFmtId="4" fontId="42" fillId="0" borderId="72" xfId="0" applyNumberFormat="1" applyFont="1" applyBorder="1"/>
    <xf numFmtId="43" fontId="42" fillId="0" borderId="72" xfId="0" applyNumberFormat="1" applyFont="1" applyBorder="1"/>
    <xf numFmtId="43" fontId="42" fillId="0" borderId="73" xfId="0" applyNumberFormat="1" applyFont="1" applyBorder="1"/>
    <xf numFmtId="0" fontId="41" fillId="0" borderId="8" xfId="0" applyFont="1" applyBorder="1" applyAlignment="1">
      <alignment horizontal="center"/>
    </xf>
    <xf numFmtId="0" fontId="40" fillId="11" borderId="23" xfId="0" applyFont="1" applyFill="1" applyBorder="1"/>
    <xf numFmtId="0" fontId="40" fillId="11" borderId="0" xfId="0" applyFont="1" applyFill="1"/>
    <xf numFmtId="0" fontId="38" fillId="11" borderId="18" xfId="0" applyFont="1" applyFill="1" applyBorder="1" applyAlignment="1">
      <alignment horizontal="right"/>
    </xf>
    <xf numFmtId="0" fontId="40" fillId="21" borderId="8" xfId="0" applyFont="1" applyFill="1" applyBorder="1" applyAlignment="1">
      <alignment vertical="center"/>
    </xf>
    <xf numFmtId="0" fontId="40" fillId="21" borderId="8" xfId="0" applyFont="1" applyFill="1" applyBorder="1" applyAlignment="1">
      <alignment horizontal="center" vertical="center"/>
    </xf>
    <xf numFmtId="0" fontId="40" fillId="21" borderId="8" xfId="0" applyFont="1" applyFill="1" applyBorder="1" applyAlignment="1">
      <alignment horizontal="center" vertical="center" wrapText="1"/>
    </xf>
    <xf numFmtId="43" fontId="40" fillId="0" borderId="8" xfId="0" applyNumberFormat="1" applyFont="1" applyBorder="1" applyAlignment="1">
      <alignment horizontal="center" vertical="center"/>
    </xf>
    <xf numFmtId="0" fontId="40" fillId="21" borderId="29" xfId="0" applyFont="1" applyFill="1" applyBorder="1" applyAlignment="1">
      <alignment vertical="center"/>
    </xf>
    <xf numFmtId="14" fontId="50" fillId="0" borderId="13" xfId="0" applyNumberFormat="1" applyFont="1" applyBorder="1" applyAlignment="1">
      <alignment horizontal="left"/>
    </xf>
    <xf numFmtId="0" fontId="40" fillId="21" borderId="3" xfId="0" applyFont="1" applyFill="1" applyBorder="1" applyAlignment="1">
      <alignment horizontal="center" vertical="center"/>
    </xf>
    <xf numFmtId="0" fontId="50" fillId="0" borderId="13" xfId="0" applyFont="1" applyBorder="1"/>
    <xf numFmtId="0" fontId="50" fillId="0" borderId="13" xfId="0" applyFont="1" applyBorder="1" applyAlignment="1">
      <alignment horizontal="center"/>
    </xf>
    <xf numFmtId="43" fontId="41" fillId="0" borderId="13" xfId="0" applyNumberFormat="1" applyFont="1" applyBorder="1"/>
    <xf numFmtId="0" fontId="40" fillId="0" borderId="29" xfId="0" applyFont="1" applyBorder="1" applyAlignment="1">
      <alignment vertical="center"/>
    </xf>
    <xf numFmtId="0" fontId="40" fillId="0" borderId="29" xfId="0" applyFont="1" applyBorder="1" applyAlignment="1">
      <alignment horizontal="center" vertical="center"/>
    </xf>
    <xf numFmtId="43" fontId="50" fillId="0" borderId="14" xfId="0" applyNumberFormat="1" applyFont="1" applyBorder="1"/>
    <xf numFmtId="0" fontId="40" fillId="21" borderId="51" xfId="0" applyFont="1" applyFill="1" applyBorder="1" applyAlignment="1">
      <alignment horizontal="center" vertical="center"/>
    </xf>
    <xf numFmtId="0" fontId="40" fillId="0" borderId="8" xfId="0" applyFont="1" applyBorder="1" applyAlignment="1">
      <alignment horizontal="center" vertical="center"/>
    </xf>
    <xf numFmtId="43" fontId="40" fillId="0" borderId="8" xfId="0" applyNumberFormat="1" applyFont="1" applyBorder="1" applyAlignment="1">
      <alignment horizontal="center" vertical="center" wrapText="1"/>
    </xf>
    <xf numFmtId="0" fontId="29" fillId="10" borderId="0" xfId="0" applyFont="1" applyFill="1"/>
    <xf numFmtId="0" fontId="41" fillId="0" borderId="0" xfId="0" applyFont="1"/>
    <xf numFmtId="0" fontId="42" fillId="0" borderId="0" xfId="0" applyFont="1" applyAlignment="1">
      <alignment horizontal="center"/>
    </xf>
    <xf numFmtId="0" fontId="0" fillId="0" borderId="0" xfId="0" applyAlignment="1">
      <alignment horizontal="left"/>
    </xf>
    <xf numFmtId="0" fontId="41" fillId="0" borderId="0" xfId="0" applyFont="1" applyAlignment="1">
      <alignment horizontal="left" indent="1"/>
    </xf>
    <xf numFmtId="0" fontId="49" fillId="0" borderId="0" xfId="0" applyFont="1" applyAlignment="1">
      <alignment horizontal="left" indent="1"/>
    </xf>
    <xf numFmtId="0" fontId="41" fillId="0" borderId="0" xfId="0" applyFont="1" applyAlignment="1">
      <alignment horizontal="left" vertical="top" wrapText="1" indent="1"/>
    </xf>
    <xf numFmtId="0" fontId="40" fillId="21" borderId="51" xfId="0" applyFont="1" applyFill="1" applyBorder="1" applyAlignment="1">
      <alignment horizontal="center" vertical="center" wrapText="1"/>
    </xf>
    <xf numFmtId="0" fontId="42" fillId="0" borderId="18" xfId="0" applyFont="1" applyBorder="1"/>
    <xf numFmtId="0" fontId="41" fillId="0" borderId="18" xfId="0" applyFont="1" applyBorder="1"/>
    <xf numFmtId="43" fontId="41" fillId="0" borderId="0" xfId="0" applyNumberFormat="1" applyFont="1"/>
    <xf numFmtId="43" fontId="41" fillId="0" borderId="10" xfId="0" applyNumberFormat="1" applyFont="1" applyBorder="1"/>
    <xf numFmtId="0" fontId="41" fillId="2" borderId="0" xfId="0" applyFont="1" applyFill="1"/>
    <xf numFmtId="43" fontId="41" fillId="2" borderId="18" xfId="0" applyNumberFormat="1" applyFont="1" applyFill="1" applyBorder="1"/>
    <xf numFmtId="4" fontId="42" fillId="0" borderId="18" xfId="0" applyNumberFormat="1" applyFont="1" applyBorder="1"/>
    <xf numFmtId="0" fontId="41" fillId="0" borderId="23" xfId="0" applyFont="1" applyBorder="1"/>
    <xf numFmtId="0" fontId="41" fillId="2" borderId="23" xfId="0" applyFont="1" applyFill="1" applyBorder="1"/>
    <xf numFmtId="0" fontId="41" fillId="0" borderId="0" xfId="0" applyFont="1" applyAlignment="1">
      <alignment horizontal="left"/>
    </xf>
    <xf numFmtId="0" fontId="50" fillId="0" borderId="8" xfId="0" applyFont="1" applyBorder="1" applyAlignment="1">
      <alignment horizontal="left"/>
    </xf>
    <xf numFmtId="0" fontId="49" fillId="0" borderId="8" xfId="0" applyFont="1" applyBorder="1" applyAlignment="1">
      <alignment horizontal="left"/>
    </xf>
    <xf numFmtId="0" fontId="0" fillId="0" borderId="8" xfId="0" applyBorder="1"/>
    <xf numFmtId="0" fontId="0" fillId="4" borderId="29" xfId="0" applyFill="1" applyBorder="1"/>
    <xf numFmtId="0" fontId="0" fillId="4" borderId="8" xfId="0" applyFill="1" applyBorder="1"/>
    <xf numFmtId="0" fontId="43" fillId="0" borderId="0" xfId="0" applyFont="1" applyAlignment="1">
      <alignment wrapText="1"/>
    </xf>
    <xf numFmtId="0" fontId="33" fillId="6" borderId="8" xfId="0" applyFont="1" applyFill="1" applyBorder="1" applyAlignment="1">
      <alignment wrapText="1"/>
    </xf>
    <xf numFmtId="14" fontId="35" fillId="0" borderId="23" xfId="0" applyNumberFormat="1" applyFont="1" applyBorder="1" applyAlignment="1">
      <alignment wrapText="1"/>
    </xf>
    <xf numFmtId="0" fontId="33" fillId="0" borderId="23" xfId="0" applyFont="1" applyBorder="1" applyAlignment="1">
      <alignment wrapText="1"/>
    </xf>
    <xf numFmtId="2" fontId="36" fillId="0" borderId="0" xfId="0" applyNumberFormat="1" applyFont="1" applyAlignment="1">
      <alignment wrapText="1"/>
    </xf>
    <xf numFmtId="43" fontId="36" fillId="0" borderId="18" xfId="0" applyNumberFormat="1" applyFont="1" applyBorder="1" applyAlignment="1">
      <alignment wrapText="1"/>
    </xf>
    <xf numFmtId="4" fontId="36" fillId="0" borderId="18" xfId="0" applyNumberFormat="1" applyFont="1" applyBorder="1" applyAlignment="1">
      <alignment wrapText="1"/>
    </xf>
    <xf numFmtId="4" fontId="41" fillId="0" borderId="1" xfId="0" applyNumberFormat="1" applyFont="1" applyBorder="1" applyAlignment="1">
      <alignment horizontal="right" vertical="center"/>
    </xf>
    <xf numFmtId="4" fontId="41" fillId="0" borderId="1" xfId="0" applyNumberFormat="1" applyFont="1" applyBorder="1" applyAlignment="1">
      <alignment vertical="center"/>
    </xf>
    <xf numFmtId="0" fontId="47" fillId="17" borderId="0" xfId="0" applyFont="1" applyFill="1"/>
    <xf numFmtId="0" fontId="47" fillId="17" borderId="0" xfId="0" applyFont="1" applyFill="1" applyAlignment="1">
      <alignment horizontal="center" wrapText="1"/>
    </xf>
    <xf numFmtId="0" fontId="55" fillId="0" borderId="0" xfId="0" applyFont="1"/>
    <xf numFmtId="43" fontId="6" fillId="0" borderId="0" xfId="0" applyNumberFormat="1" applyFont="1" applyAlignment="1">
      <alignment vertical="top"/>
    </xf>
    <xf numFmtId="43" fontId="6" fillId="0" borderId="0" xfId="0" applyNumberFormat="1" applyFont="1" applyAlignment="1">
      <alignment horizontal="left" vertical="top"/>
    </xf>
    <xf numFmtId="0" fontId="56" fillId="0" borderId="0" xfId="0" applyFont="1"/>
    <xf numFmtId="0" fontId="38" fillId="0" borderId="0" xfId="0" applyFont="1" applyAlignment="1">
      <alignment horizontal="left" vertical="center"/>
    </xf>
    <xf numFmtId="4" fontId="41" fillId="0" borderId="2" xfId="0" applyNumberFormat="1" applyFont="1" applyBorder="1" applyAlignment="1">
      <alignment horizontal="right" vertical="center"/>
    </xf>
    <xf numFmtId="0" fontId="38" fillId="0" borderId="8" xfId="0" applyFont="1" applyBorder="1" applyAlignment="1">
      <alignment horizontal="center" vertical="center"/>
    </xf>
    <xf numFmtId="4" fontId="41" fillId="0" borderId="2" xfId="0" applyNumberFormat="1" applyFont="1" applyBorder="1" applyAlignment="1">
      <alignment vertical="center"/>
    </xf>
    <xf numFmtId="43" fontId="49" fillId="0" borderId="14" xfId="0" applyNumberFormat="1" applyFont="1" applyBorder="1"/>
    <xf numFmtId="0" fontId="10" fillId="2" borderId="0" xfId="34" applyFont="1" applyFill="1" applyAlignment="1">
      <alignment horizontal="center" vertical="top" wrapText="1"/>
    </xf>
    <xf numFmtId="0" fontId="13" fillId="2" borderId="0" xfId="34" applyFont="1" applyFill="1" applyAlignment="1">
      <alignment horizontal="left" vertical="top" wrapText="1"/>
    </xf>
    <xf numFmtId="0" fontId="59" fillId="2" borderId="0" xfId="34" applyFont="1" applyFill="1" applyAlignment="1">
      <alignment horizontal="left" vertical="center"/>
    </xf>
    <xf numFmtId="0" fontId="60" fillId="2" borderId="0" xfId="34" applyFont="1" applyFill="1" applyAlignment="1">
      <alignment horizontal="left" vertical="center"/>
    </xf>
    <xf numFmtId="0" fontId="22" fillId="2" borderId="0" xfId="34" applyFont="1" applyFill="1" applyAlignment="1">
      <alignment horizontal="left" vertical="center"/>
    </xf>
    <xf numFmtId="0" fontId="16" fillId="2" borderId="0" xfId="34" applyFont="1" applyFill="1" applyAlignment="1">
      <alignment horizontal="left" vertical="center"/>
    </xf>
    <xf numFmtId="0" fontId="58" fillId="2" borderId="0" xfId="34" applyFont="1" applyFill="1" applyAlignment="1">
      <alignment horizontal="left" vertical="center"/>
    </xf>
    <xf numFmtId="0" fontId="13" fillId="2" borderId="0" xfId="34" applyFont="1" applyFill="1" applyAlignment="1">
      <alignment horizontal="left" vertical="center"/>
    </xf>
    <xf numFmtId="0" fontId="31" fillId="12" borderId="3" xfId="0" applyFont="1" applyFill="1" applyBorder="1" applyAlignment="1">
      <alignment horizontal="center" vertical="center"/>
    </xf>
    <xf numFmtId="0" fontId="31" fillId="12" borderId="9" xfId="0" applyFont="1" applyFill="1" applyBorder="1" applyAlignment="1">
      <alignment horizontal="center" vertical="center"/>
    </xf>
    <xf numFmtId="0" fontId="31" fillId="12" borderId="4" xfId="0" applyFont="1" applyFill="1" applyBorder="1" applyAlignment="1">
      <alignment horizontal="center" vertical="center"/>
    </xf>
    <xf numFmtId="0" fontId="31" fillId="12" borderId="26" xfId="0" applyFont="1" applyFill="1" applyBorder="1" applyAlignment="1">
      <alignment horizontal="center" vertical="center"/>
    </xf>
    <xf numFmtId="0" fontId="31" fillId="12" borderId="10" xfId="0" applyFont="1" applyFill="1" applyBorder="1" applyAlignment="1">
      <alignment horizontal="center" vertical="center"/>
    </xf>
    <xf numFmtId="0" fontId="31" fillId="12" borderId="14" xfId="0" applyFont="1" applyFill="1" applyBorder="1" applyAlignment="1">
      <alignment horizontal="center" vertical="center"/>
    </xf>
    <xf numFmtId="49" fontId="38" fillId="13" borderId="5" xfId="0" applyNumberFormat="1" applyFont="1" applyFill="1" applyBorder="1" applyAlignment="1">
      <alignment horizontal="center" vertical="center" wrapText="1"/>
    </xf>
    <xf numFmtId="49" fontId="38" fillId="13" borderId="7" xfId="0" applyNumberFormat="1" applyFont="1" applyFill="1" applyBorder="1" applyAlignment="1">
      <alignment horizontal="center" vertical="center" wrapText="1"/>
    </xf>
    <xf numFmtId="0" fontId="38" fillId="12" borderId="23" xfId="0" applyFont="1" applyFill="1" applyBorder="1" applyAlignment="1">
      <alignment horizontal="center" vertical="center" wrapText="1"/>
    </xf>
    <xf numFmtId="0" fontId="38" fillId="12" borderId="0" xfId="0" applyFont="1" applyFill="1" applyAlignment="1">
      <alignment horizontal="center" vertical="center" wrapText="1"/>
    </xf>
    <xf numFmtId="0" fontId="38" fillId="12" borderId="18" xfId="0" applyFont="1" applyFill="1" applyBorder="1" applyAlignment="1">
      <alignment horizontal="center" vertical="center" wrapText="1"/>
    </xf>
    <xf numFmtId="0" fontId="38" fillId="12" borderId="3" xfId="0" applyFont="1" applyFill="1" applyBorder="1" applyAlignment="1">
      <alignment horizontal="center" vertical="center" wrapText="1"/>
    </xf>
    <xf numFmtId="0" fontId="38" fillId="12" borderId="9" xfId="0" applyFont="1" applyFill="1" applyBorder="1" applyAlignment="1">
      <alignment horizontal="center" vertical="center" wrapText="1"/>
    </xf>
    <xf numFmtId="0" fontId="38" fillId="12" borderId="4" xfId="0" applyFont="1" applyFill="1" applyBorder="1" applyAlignment="1">
      <alignment horizontal="center" vertical="center" wrapText="1"/>
    </xf>
    <xf numFmtId="0" fontId="47" fillId="11" borderId="3" xfId="0" applyFont="1" applyFill="1" applyBorder="1" applyAlignment="1">
      <alignment horizontal="center"/>
    </xf>
    <xf numFmtId="0" fontId="47" fillId="11" borderId="9" xfId="0" applyFont="1" applyFill="1" applyBorder="1" applyAlignment="1">
      <alignment horizontal="center"/>
    </xf>
    <xf numFmtId="0" fontId="47" fillId="11" borderId="4" xfId="0" applyFont="1" applyFill="1" applyBorder="1" applyAlignment="1">
      <alignment horizontal="center"/>
    </xf>
    <xf numFmtId="0" fontId="47" fillId="11" borderId="23" xfId="0" applyFont="1" applyFill="1" applyBorder="1" applyAlignment="1">
      <alignment horizontal="center"/>
    </xf>
    <xf numFmtId="0" fontId="47" fillId="11" borderId="0" xfId="0" applyFont="1" applyFill="1" applyAlignment="1">
      <alignment horizontal="center"/>
    </xf>
    <xf numFmtId="0" fontId="47" fillId="11" borderId="18" xfId="0" applyFont="1" applyFill="1" applyBorder="1" applyAlignment="1">
      <alignment horizontal="center"/>
    </xf>
    <xf numFmtId="0" fontId="40" fillId="14" borderId="3" xfId="0" applyFont="1" applyFill="1" applyBorder="1" applyAlignment="1">
      <alignment horizontal="center" vertical="center"/>
    </xf>
    <xf numFmtId="0" fontId="40" fillId="14" borderId="9" xfId="0" applyFont="1" applyFill="1" applyBorder="1" applyAlignment="1">
      <alignment horizontal="center" vertical="center"/>
    </xf>
    <xf numFmtId="0" fontId="40" fillId="14" borderId="4" xfId="0" applyFont="1" applyFill="1" applyBorder="1" applyAlignment="1">
      <alignment horizontal="center" vertical="center"/>
    </xf>
    <xf numFmtId="0" fontId="40" fillId="14" borderId="23" xfId="0" applyFont="1" applyFill="1" applyBorder="1" applyAlignment="1">
      <alignment horizontal="center" vertical="center"/>
    </xf>
    <xf numFmtId="0" fontId="40" fillId="14" borderId="0" xfId="0" applyFont="1" applyFill="1" applyAlignment="1">
      <alignment horizontal="center" vertical="center"/>
    </xf>
    <xf numFmtId="0" fontId="40" fillId="14" borderId="18" xfId="0" applyFont="1" applyFill="1" applyBorder="1" applyAlignment="1">
      <alignment horizontal="center" vertical="center"/>
    </xf>
    <xf numFmtId="0" fontId="40" fillId="15" borderId="29" xfId="0" applyFont="1" applyFill="1" applyBorder="1" applyAlignment="1">
      <alignment horizontal="center" vertical="center"/>
    </xf>
    <xf numFmtId="0" fontId="40" fillId="15" borderId="30" xfId="0" applyFont="1" applyFill="1" applyBorder="1" applyAlignment="1">
      <alignment horizontal="center" vertical="center"/>
    </xf>
    <xf numFmtId="0" fontId="40" fillId="15" borderId="13" xfId="0" applyFont="1" applyFill="1" applyBorder="1" applyAlignment="1">
      <alignment horizontal="center" vertical="center"/>
    </xf>
    <xf numFmtId="0" fontId="40" fillId="15" borderId="29" xfId="0" applyFont="1" applyFill="1" applyBorder="1" applyAlignment="1">
      <alignment horizontal="center" vertical="center" wrapText="1"/>
    </xf>
    <xf numFmtId="0" fontId="40" fillId="15" borderId="13" xfId="0" applyFont="1" applyFill="1" applyBorder="1" applyAlignment="1">
      <alignment horizontal="center" vertical="center" wrapText="1"/>
    </xf>
    <xf numFmtId="0" fontId="47" fillId="16" borderId="43" xfId="0" applyFont="1" applyFill="1" applyBorder="1" applyAlignment="1">
      <alignment horizontal="center" vertical="center"/>
    </xf>
    <xf numFmtId="0" fontId="47" fillId="16" borderId="44" xfId="0" applyFont="1" applyFill="1" applyBorder="1" applyAlignment="1">
      <alignment horizontal="center" vertical="center"/>
    </xf>
    <xf numFmtId="0" fontId="47" fillId="16" borderId="46" xfId="0" applyFont="1" applyFill="1" applyBorder="1" applyAlignment="1">
      <alignment horizontal="center" vertical="center"/>
    </xf>
    <xf numFmtId="0" fontId="47" fillId="16" borderId="42" xfId="0" applyFont="1" applyFill="1" applyBorder="1" applyAlignment="1">
      <alignment horizontal="center" vertical="center"/>
    </xf>
    <xf numFmtId="0" fontId="47" fillId="16" borderId="61" xfId="0" applyFont="1" applyFill="1" applyBorder="1" applyAlignment="1">
      <alignment horizontal="center" vertical="center"/>
    </xf>
    <xf numFmtId="0" fontId="47" fillId="16" borderId="0" xfId="0" applyFont="1" applyFill="1" applyAlignment="1">
      <alignment horizontal="center" vertical="center"/>
    </xf>
    <xf numFmtId="0" fontId="47" fillId="0" borderId="5" xfId="0" applyFont="1" applyBorder="1" applyAlignment="1">
      <alignment horizontal="center"/>
    </xf>
    <xf numFmtId="0" fontId="47" fillId="0" borderId="6" xfId="0" applyFont="1" applyBorder="1" applyAlignment="1">
      <alignment horizontal="center"/>
    </xf>
    <xf numFmtId="0" fontId="47" fillId="0" borderId="7" xfId="0" applyFont="1" applyBorder="1" applyAlignment="1">
      <alignment horizontal="center"/>
    </xf>
    <xf numFmtId="0" fontId="47" fillId="18" borderId="5" xfId="0" applyFont="1" applyFill="1" applyBorder="1" applyAlignment="1">
      <alignment horizontal="center" vertical="center" wrapText="1"/>
    </xf>
    <xf numFmtId="0" fontId="47" fillId="18" borderId="6" xfId="0" applyFont="1" applyFill="1" applyBorder="1" applyAlignment="1">
      <alignment horizontal="center" vertical="center" wrapText="1"/>
    </xf>
    <xf numFmtId="0" fontId="47" fillId="18" borderId="7" xfId="0" applyFont="1" applyFill="1" applyBorder="1" applyAlignment="1">
      <alignment horizontal="center" vertical="center" wrapText="1"/>
    </xf>
    <xf numFmtId="0" fontId="47" fillId="19" borderId="6" xfId="0" applyFont="1" applyFill="1" applyBorder="1" applyAlignment="1">
      <alignment horizontal="center" wrapText="1"/>
    </xf>
    <xf numFmtId="0" fontId="40" fillId="20" borderId="3" xfId="0" applyFont="1" applyFill="1" applyBorder="1" applyAlignment="1">
      <alignment horizontal="center"/>
    </xf>
    <xf numFmtId="0" fontId="40" fillId="20" borderId="9" xfId="0" applyFont="1" applyFill="1" applyBorder="1" applyAlignment="1">
      <alignment horizontal="center"/>
    </xf>
    <xf numFmtId="0" fontId="40" fillId="20" borderId="4" xfId="0" applyFont="1" applyFill="1" applyBorder="1" applyAlignment="1">
      <alignment horizontal="center"/>
    </xf>
    <xf numFmtId="0" fontId="40" fillId="20" borderId="26" xfId="0" applyFont="1" applyFill="1" applyBorder="1" applyAlignment="1">
      <alignment horizontal="center"/>
    </xf>
    <xf numFmtId="0" fontId="40" fillId="20" borderId="10" xfId="0" applyFont="1" applyFill="1" applyBorder="1" applyAlignment="1">
      <alignment horizontal="center"/>
    </xf>
    <xf numFmtId="0" fontId="40" fillId="20" borderId="14" xfId="0" applyFont="1" applyFill="1" applyBorder="1" applyAlignment="1">
      <alignment horizontal="center"/>
    </xf>
    <xf numFmtId="0" fontId="31" fillId="11" borderId="3" xfId="0" applyFont="1" applyFill="1" applyBorder="1" applyAlignment="1">
      <alignment horizontal="center"/>
    </xf>
    <xf numFmtId="0" fontId="31" fillId="11" borderId="9" xfId="0" applyFont="1" applyFill="1" applyBorder="1" applyAlignment="1">
      <alignment horizontal="center"/>
    </xf>
    <xf numFmtId="0" fontId="31" fillId="11" borderId="4" xfId="0" applyFont="1" applyFill="1" applyBorder="1" applyAlignment="1">
      <alignment horizontal="center"/>
    </xf>
    <xf numFmtId="0" fontId="38" fillId="11" borderId="23" xfId="0" applyFont="1" applyFill="1" applyBorder="1" applyAlignment="1">
      <alignment horizontal="center"/>
    </xf>
    <xf numFmtId="0" fontId="38" fillId="11" borderId="0" xfId="0" applyFont="1" applyFill="1" applyAlignment="1">
      <alignment horizontal="center"/>
    </xf>
    <xf numFmtId="0" fontId="38" fillId="11" borderId="18" xfId="0" applyFont="1" applyFill="1" applyBorder="1" applyAlignment="1">
      <alignment horizontal="center"/>
    </xf>
    <xf numFmtId="0" fontId="34" fillId="6" borderId="5" xfId="0" applyFont="1" applyFill="1" applyBorder="1" applyAlignment="1">
      <alignment horizontal="center" wrapText="1"/>
    </xf>
    <xf numFmtId="0" fontId="34" fillId="6" borderId="6" xfId="0" applyFont="1" applyFill="1" applyBorder="1" applyAlignment="1">
      <alignment horizontal="center" wrapText="1"/>
    </xf>
    <xf numFmtId="0" fontId="34" fillId="6" borderId="7" xfId="0" applyFont="1" applyFill="1" applyBorder="1" applyAlignment="1">
      <alignment horizontal="center" wrapText="1"/>
    </xf>
    <xf numFmtId="0" fontId="34" fillId="6" borderId="24" xfId="0" applyFont="1" applyFill="1" applyBorder="1" applyAlignment="1">
      <alignment horizontal="center" wrapText="1"/>
    </xf>
    <xf numFmtId="0" fontId="32" fillId="2" borderId="0" xfId="0" applyFont="1" applyFill="1" applyAlignment="1">
      <alignment horizontal="center"/>
    </xf>
    <xf numFmtId="0" fontId="6" fillId="3" borderId="0" xfId="0" applyFont="1" applyFill="1" applyAlignment="1">
      <alignment horizontal="center"/>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cellXfs>
  <cellStyles count="44">
    <cellStyle name="Comma 2" xfId="39" xr:uid="{6393E24C-0F49-4FE6-9421-FA674BF29825}"/>
    <cellStyle name="Currency" xfId="43" builtinId="4"/>
    <cellStyle name="Currency 2" xfId="40" xr:uid="{A5CB1592-3028-4F1A-9F8E-ACFEF5AFEFFF}"/>
    <cellStyle name="Followed Hyperlink" xfId="4" builtinId="9" hidden="1"/>
    <cellStyle name="Followed Hyperlink" xfId="2" builtinId="9" hidden="1"/>
    <cellStyle name="Followed Hyperlink" xfId="6" builtinId="9" hidden="1"/>
    <cellStyle name="Followed Hyperlink" xfId="14" builtinId="9" hidden="1"/>
    <cellStyle name="Followed Hyperlink" xfId="8"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28" builtinId="9" hidden="1"/>
    <cellStyle name="Followed Hyperlink" xfId="26" builtinId="9" hidden="1"/>
    <cellStyle name="Followed Hyperlink" xfId="24" builtinId="9" hidden="1"/>
    <cellStyle name="Followed Hyperlink" xfId="32" builtinId="9" hidden="1"/>
    <cellStyle name="Followed Hyperlink" xfId="10" builtinId="9" hidden="1"/>
    <cellStyle name="Hyperlink" xfId="9" builtinId="8" hidden="1"/>
    <cellStyle name="Hyperlink" xfId="31" builtinId="8" hidden="1"/>
    <cellStyle name="Hyperlink" xfId="13" builtinId="8" hidden="1"/>
    <cellStyle name="Hyperlink" xfId="3" builtinId="8" hidden="1"/>
    <cellStyle name="Hyperlink" xfId="11" builtinId="8" hidden="1"/>
    <cellStyle name="Hyperlink" xfId="5" builtinId="8" hidden="1"/>
    <cellStyle name="Hyperlink" xfId="1" builtinId="8" hidden="1"/>
    <cellStyle name="Hyperlink" xfId="7" builtinId="8" hidden="1"/>
    <cellStyle name="Hyperlink" xfId="25" builtinId="8" hidden="1"/>
    <cellStyle name="Hyperlink" xfId="17" builtinId="8" hidden="1"/>
    <cellStyle name="Hyperlink" xfId="29" builtinId="8" hidden="1"/>
    <cellStyle name="Hyperlink" xfId="19" builtinId="8" hidden="1"/>
    <cellStyle name="Hyperlink" xfId="27" builtinId="8" hidden="1"/>
    <cellStyle name="Hyperlink" xfId="15" builtinId="8" hidden="1"/>
    <cellStyle name="Hyperlink" xfId="23" builtinId="8" hidden="1"/>
    <cellStyle name="Hyperlink" xfId="21"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44">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bottom style="medium">
          <color indexed="64"/>
        </bottom>
      </border>
    </dxf>
    <dxf>
      <border outline="0">
        <bottom style="medium">
          <color rgb="FF000000"/>
        </bottom>
      </border>
    </dxf>
    <dxf>
      <font>
        <strike val="0"/>
        <outline val="0"/>
        <shadow val="0"/>
        <u val="none"/>
        <vertAlign val="baseline"/>
        <sz val="11"/>
        <name val="Simplon Norm"/>
        <family val="2"/>
        <scheme val="none"/>
      </font>
    </dxf>
    <dxf>
      <font>
        <strike val="0"/>
        <outline val="0"/>
        <shadow val="0"/>
        <u val="none"/>
        <vertAlign val="baseline"/>
        <sz val="11"/>
        <color theme="1"/>
        <name val="Simplon Norm"/>
        <family val="2"/>
        <scheme val="none"/>
      </font>
      <fill>
        <patternFill patternType="solid">
          <fgColor indexed="64"/>
          <bgColor theme="8" tint="0.79998168889431442"/>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bottom style="medium">
          <color indexed="64"/>
        </bottom>
      </border>
    </dxf>
    <dxf>
      <border outline="0">
        <bottom style="medium">
          <color rgb="FF000000"/>
        </bottom>
      </border>
    </dxf>
    <dxf>
      <font>
        <strike val="0"/>
        <outline val="0"/>
        <shadow val="0"/>
        <u val="none"/>
        <vertAlign val="baseline"/>
        <sz val="11"/>
        <name val="Simplon Norm"/>
        <family val="2"/>
        <scheme val="none"/>
      </font>
    </dxf>
    <dxf>
      <font>
        <strike val="0"/>
        <outline val="0"/>
        <shadow val="0"/>
        <u val="none"/>
        <vertAlign val="baseline"/>
        <sz val="11"/>
        <color theme="1"/>
        <name val="Simplon Norm"/>
        <family val="2"/>
        <scheme val="none"/>
      </font>
      <fill>
        <patternFill patternType="solid">
          <fgColor indexed="64"/>
          <bgColor theme="8" tint="0.79998168889431442"/>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bottom style="medium">
          <color indexed="64"/>
        </bottom>
      </border>
    </dxf>
    <dxf>
      <border outline="0">
        <bottom style="medium">
          <color rgb="FF000000"/>
        </bottom>
      </border>
    </dxf>
    <dxf>
      <font>
        <strike val="0"/>
        <outline val="0"/>
        <shadow val="0"/>
        <u val="none"/>
        <vertAlign val="baseline"/>
        <sz val="11"/>
        <name val="Simplon Norm"/>
        <family val="2"/>
        <scheme val="none"/>
      </font>
    </dxf>
    <dxf>
      <font>
        <strike val="0"/>
        <outline val="0"/>
        <shadow val="0"/>
        <u val="none"/>
        <vertAlign val="baseline"/>
        <sz val="11"/>
        <color theme="1"/>
        <name val="Simplon Norm"/>
        <family val="2"/>
        <scheme val="none"/>
      </font>
      <fill>
        <patternFill patternType="solid">
          <fgColor indexed="64"/>
          <bgColor theme="8" tint="0.79998168889431442"/>
        </patternFill>
      </fill>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numFmt numFmtId="35" formatCode="_-* #,##0.00_-;\-* #,##0.00_-;_-* &quot;-&quot;??_-;_-@_-"/>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border diagonalUp="0" diagonalDown="0" outline="0">
        <left style="thin">
          <color auto="1"/>
        </left>
        <right style="thin">
          <color auto="1"/>
        </right>
        <top/>
        <bottom style="thin">
          <color auto="1"/>
        </bottom>
      </border>
    </dxf>
    <dxf>
      <font>
        <strike val="0"/>
        <outline val="0"/>
        <shadow val="0"/>
        <u val="none"/>
        <vertAlign val="baseline"/>
        <sz val="11"/>
        <name val="Simplon Norm"/>
        <family val="2"/>
        <scheme val="none"/>
      </font>
    </dxf>
    <dxf>
      <border>
        <bottom style="medium">
          <color indexed="64"/>
        </bottom>
      </border>
    </dxf>
    <dxf>
      <border outline="0">
        <bottom style="medium">
          <color rgb="FF000000"/>
        </bottom>
      </border>
    </dxf>
    <dxf>
      <font>
        <strike val="0"/>
        <outline val="0"/>
        <shadow val="0"/>
        <u val="none"/>
        <vertAlign val="baseline"/>
        <sz val="11"/>
        <name val="Simplon Norm"/>
        <family val="2"/>
        <scheme val="none"/>
      </font>
    </dxf>
    <dxf>
      <font>
        <strike val="0"/>
        <outline val="0"/>
        <shadow val="0"/>
        <u val="none"/>
        <vertAlign val="baseline"/>
        <sz val="11"/>
        <color theme="1"/>
        <name val="Simplon Norm"/>
        <family val="2"/>
        <scheme val="none"/>
      </font>
      <fill>
        <patternFill patternType="solid">
          <fgColor indexed="64"/>
          <bgColor theme="8" tint="0.79998168889431442"/>
        </patternFill>
      </fill>
    </dxf>
  </dxfs>
  <tableStyles count="1" defaultTableStyle="TableStyleMedium9" defaultPivotStyle="PivotStyleMedium4">
    <tableStyle name="Table Style 1" pivot="0" count="0" xr9:uid="{FBB7FBFB-A7AC-4703-BFF3-9552A0D77787}"/>
  </tableStyles>
  <colors>
    <mruColors>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142874</xdr:rowOff>
    </xdr:from>
    <xdr:to>
      <xdr:col>3</xdr:col>
      <xdr:colOff>531091</xdr:colOff>
      <xdr:row>3</xdr:row>
      <xdr:rowOff>600364</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A4DEDCCF-7B15-4EAD-A658-9A336CA1BE6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140" y="142874"/>
          <a:ext cx="1828224" cy="1300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2018089</xdr:colOff>
      <xdr:row>7</xdr:row>
      <xdr:rowOff>6337</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49D2D782-F0AE-4171-96DC-2E087E8A208B}"/>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409575"/>
          <a:ext cx="2012374" cy="12922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2018089</xdr:colOff>
      <xdr:row>8</xdr:row>
      <xdr:rowOff>170167</xdr:rowOff>
    </xdr:to>
    <xdr:pic>
      <xdr:nvPicPr>
        <xdr:cNvPr id="4" name="Picture 3"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781F15E-3A16-48F0-932F-7B3A75D1A6B5}"/>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438150"/>
          <a:ext cx="2018089" cy="12960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139065</xdr:rowOff>
    </xdr:from>
    <xdr:to>
      <xdr:col>1</xdr:col>
      <xdr:colOff>2019994</xdr:colOff>
      <xdr:row>9</xdr:row>
      <xdr:rowOff>36817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5662A4C6-D291-4F99-9967-69D6B34D5707}"/>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529590"/>
          <a:ext cx="2019994" cy="12998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161925</xdr:rowOff>
    </xdr:from>
    <xdr:to>
      <xdr:col>1</xdr:col>
      <xdr:colOff>2021899</xdr:colOff>
      <xdr:row>9</xdr:row>
      <xdr:rowOff>55444</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5EE273AA-FFB8-4AE4-87F0-F1A590C6DD93}"/>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552450"/>
          <a:ext cx="2021899" cy="12917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161925</xdr:rowOff>
    </xdr:from>
    <xdr:to>
      <xdr:col>1</xdr:col>
      <xdr:colOff>2018089</xdr:colOff>
      <xdr:row>7</xdr:row>
      <xdr:rowOff>167416</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BF86C02-CC66-406C-A9AC-EA5D8E5EE5F6}"/>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554355"/>
          <a:ext cx="2021899" cy="1286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200025</xdr:colOff>
      <xdr:row>3</xdr:row>
      <xdr:rowOff>38100</xdr:rowOff>
    </xdr:from>
    <xdr:to>
      <xdr:col>1</xdr:col>
      <xdr:colOff>2225734</xdr:colOff>
      <xdr:row>7</xdr:row>
      <xdr:rowOff>111748</xdr:rowOff>
    </xdr:to>
    <xdr:pic>
      <xdr:nvPicPr>
        <xdr:cNvPr id="5" name="Picture 4"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0CEF204-F50F-45D1-A54C-FA2B93D881B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619125"/>
          <a:ext cx="2021899" cy="12928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83820</xdr:colOff>
      <xdr:row>2</xdr:row>
      <xdr:rowOff>167640</xdr:rowOff>
    </xdr:from>
    <xdr:to>
      <xdr:col>1</xdr:col>
      <xdr:colOff>2111434</xdr:colOff>
      <xdr:row>7</xdr:row>
      <xdr:rowOff>97777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00F596EA-587C-466D-82AA-11C3E57FADB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 y="556260"/>
          <a:ext cx="2018089" cy="12826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335280</xdr:colOff>
      <xdr:row>3</xdr:row>
      <xdr:rowOff>22860</xdr:rowOff>
    </xdr:from>
    <xdr:to>
      <xdr:col>1</xdr:col>
      <xdr:colOff>2381944</xdr:colOff>
      <xdr:row>7</xdr:row>
      <xdr:rowOff>97777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7549E052-14F8-4C77-9704-1AF99033EDED}"/>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20" y="601980"/>
          <a:ext cx="2031424" cy="12864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2018089</xdr:colOff>
      <xdr:row>7</xdr:row>
      <xdr:rowOff>133972</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408D1EB0-2149-4181-BB2C-A450B9912307}"/>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434340"/>
          <a:ext cx="2018089" cy="12826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643890</xdr:colOff>
      <xdr:row>2</xdr:row>
      <xdr:rowOff>196215</xdr:rowOff>
    </xdr:from>
    <xdr:to>
      <xdr:col>1</xdr:col>
      <xdr:colOff>2021899</xdr:colOff>
      <xdr:row>8</xdr:row>
      <xdr:rowOff>133972</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DF9D4DE-488D-47DC-8012-A38AC9163C01}"/>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 y="596265"/>
          <a:ext cx="2044759" cy="13017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628650</xdr:colOff>
      <xdr:row>2</xdr:row>
      <xdr:rowOff>190500</xdr:rowOff>
    </xdr:from>
    <xdr:to>
      <xdr:col>1</xdr:col>
      <xdr:colOff>1999039</xdr:colOff>
      <xdr:row>8</xdr:row>
      <xdr:rowOff>133972</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8DCAFD18-03EB-4B81-9087-0BDE1AEF1B9F}"/>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590550"/>
          <a:ext cx="2046664" cy="13150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634365</xdr:colOff>
      <xdr:row>3</xdr:row>
      <xdr:rowOff>64770</xdr:rowOff>
    </xdr:from>
    <xdr:to>
      <xdr:col>1</xdr:col>
      <xdr:colOff>1999039</xdr:colOff>
      <xdr:row>9</xdr:row>
      <xdr:rowOff>173977</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C2EECB53-D210-4327-B692-A8D4E9B4E350}"/>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365" y="664845"/>
          <a:ext cx="2040949" cy="14846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800100</xdr:colOff>
      <xdr:row>3</xdr:row>
      <xdr:rowOff>19050</xdr:rowOff>
    </xdr:from>
    <xdr:to>
      <xdr:col>1</xdr:col>
      <xdr:colOff>2835334</xdr:colOff>
      <xdr:row>7</xdr:row>
      <xdr:rowOff>135877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EA9B17D2-8A06-430F-8D25-E8D3EB172985}"/>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619125"/>
          <a:ext cx="2027614" cy="12864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164192</xdr:colOff>
      <xdr:row>11</xdr:row>
      <xdr:rowOff>133122</xdr:rowOff>
    </xdr:from>
    <xdr:to>
      <xdr:col>2</xdr:col>
      <xdr:colOff>259442</xdr:colOff>
      <xdr:row>16</xdr:row>
      <xdr:rowOff>147864</xdr:rowOff>
    </xdr:to>
    <xdr:sp macro="" textlink="">
      <xdr:nvSpPr>
        <xdr:cNvPr id="4" name="TextBox 3">
          <a:extLst>
            <a:ext uri="{FF2B5EF4-FFF2-40B4-BE49-F238E27FC236}">
              <a16:creationId xmlns:a16="http://schemas.microsoft.com/office/drawing/2014/main" id="{0242546A-7D85-4E7C-8202-E40F7499165F}"/>
            </a:ext>
          </a:extLst>
        </xdr:cNvPr>
        <xdr:cNvSpPr txBox="1"/>
      </xdr:nvSpPr>
      <xdr:spPr>
        <a:xfrm>
          <a:off x="164192" y="2119765"/>
          <a:ext cx="1782536" cy="940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chemeClr val="tx1"/>
              </a:solidFill>
              <a:effectLst/>
              <a:latin typeface="Calibri Light" panose="020F0302020204030204" pitchFamily="34" charset="0"/>
              <a:ea typeface="+mn-ea"/>
              <a:cs typeface="Calibri Light" panose="020F0302020204030204" pitchFamily="34" charset="0"/>
            </a:rPr>
            <a:t>Task </a:t>
          </a:r>
        </a:p>
        <a:p>
          <a:pPr algn="ctr"/>
          <a:r>
            <a:rPr lang="en-AU" sz="1600" b="1" baseline="0">
              <a:solidFill>
                <a:schemeClr val="tx1"/>
              </a:solidFill>
              <a:effectLst/>
              <a:latin typeface="Calibri Light" panose="020F0302020204030204" pitchFamily="34" charset="0"/>
              <a:ea typeface="+mn-ea"/>
              <a:cs typeface="Calibri Light" panose="020F0302020204030204" pitchFamily="34" charset="0"/>
            </a:rPr>
            <a:t>General Ledger</a:t>
          </a:r>
          <a:endParaRPr lang="en-AU" sz="1200">
            <a:solidFill>
              <a:schemeClr val="tx1"/>
            </a:solidFill>
            <a:latin typeface="Calibri Light" panose="020F0302020204030204" pitchFamily="34" charset="0"/>
            <a:cs typeface="Calibri Light" panose="020F0302020204030204" pitchFamily="34" charset="0"/>
          </a:endParaRPr>
        </a:p>
      </xdr:txBody>
    </xdr:sp>
    <xdr:clientData/>
  </xdr:twoCellAnchor>
  <xdr:twoCellAnchor editAs="oneCell">
    <xdr:from>
      <xdr:col>0</xdr:col>
      <xdr:colOff>108857</xdr:colOff>
      <xdr:row>1</xdr:row>
      <xdr:rowOff>0</xdr:rowOff>
    </xdr:from>
    <xdr:to>
      <xdr:col>2</xdr:col>
      <xdr:colOff>435215</xdr:colOff>
      <xdr:row>7</xdr:row>
      <xdr:rowOff>98389</xdr:rowOff>
    </xdr:to>
    <xdr:pic>
      <xdr:nvPicPr>
        <xdr:cNvPr id="6" name="Picture 5"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D8A5DA6A-11CB-41DC-A42B-27980B89F308}"/>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76893"/>
          <a:ext cx="2002849" cy="13098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D5A4C1-5E71-4A53-90D8-1E2EB17B3BA2}" name="Table143" displayName="Table143" ref="D6:J28" totalsRowShown="0" headerRowDxfId="43" dataDxfId="42" headerRowBorderDxfId="40" tableBorderDxfId="41">
  <tableColumns count="7">
    <tableColumn id="1" xr3:uid="{13916D8C-A2DA-4E55-B573-99FBB1F6030D}" name="Date" dataDxfId="39"/>
    <tableColumn id="2" xr3:uid="{85C00F01-35E8-46EB-9F0C-A6250B3E26A9}" name="Debtor" dataDxfId="38"/>
    <tableColumn id="3" xr3:uid="{CEE3C61D-8D6C-4B34-ABD4-D6061D63AF0C}" name="Folio" dataDxfId="37"/>
    <tableColumn id="4" xr3:uid="{EC64AE3A-FC20-4DBB-8523-EB15373B8254}" name="Tax Inv #" dataDxfId="36"/>
    <tableColumn id="5" xr3:uid="{6294D2CC-DA74-494A-968D-B7B8537BEA93}" name="Sales" dataDxfId="35"/>
    <tableColumn id="6" xr3:uid="{8837A0C3-219B-476A-939D-267AAC1E1F74}" name="GST " dataDxfId="34">
      <calculatedColumnFormula>Table143[[#This Row],[Sales]]/11</calculatedColumnFormula>
    </tableColumn>
    <tableColumn id="7" xr3:uid="{24060D4C-7074-4EFD-BB28-C300FFA44067}" name="Accounts Receivable Control" dataDxfId="33">
      <calculatedColumnFormula>Table143[[#This Row],[Sales]]-Table143[[#This Row],[GST ]]</calculatedColumnFormula>
    </tableColumn>
  </tableColumns>
  <tableStyleInfo name="Table Style 1"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0DD4AD-D166-422E-87AE-A925AEDBBD7A}" name="Table1434" displayName="Table1434" ref="D6:J16" totalsRowShown="0" headerRowDxfId="32" dataDxfId="31" headerRowBorderDxfId="29" tableBorderDxfId="30">
  <tableColumns count="7">
    <tableColumn id="1" xr3:uid="{CECA73AB-2ABB-4D40-A5B8-5F58097860DD}" name="Date" dataDxfId="28"/>
    <tableColumn id="2" xr3:uid="{80210F92-BA78-4B3B-AAFA-B41C111D214F}" name="Debtor" dataDxfId="27"/>
    <tableColumn id="3" xr3:uid="{994D0333-53C4-4AE9-AF81-7D7594155A8D}" name="Folio" dataDxfId="26"/>
    <tableColumn id="4" xr3:uid="{5D02E30C-5A7B-4C2B-9251-E6B1C77A3AFA}" name="Credit Note / Adjustment No" dataDxfId="25"/>
    <tableColumn id="5" xr3:uid="{955097C3-ADFF-40DC-8774-C72FCE710767}" name="Sales Returns &amp; Allowances" dataDxfId="24"/>
    <tableColumn id="6" xr3:uid="{5999B5A6-E39C-4D50-9F55-2280DE656F23}" name="GST " dataDxfId="23">
      <calculatedColumnFormula>Table1434[[#This Row],[Sales Returns &amp; Allowances]]/11</calculatedColumnFormula>
    </tableColumn>
    <tableColumn id="7" xr3:uid="{9EB78A02-E64D-41BC-BCAA-D7FF7B9833C1}" name="Accounts Receivable Control" dataDxfId="22">
      <calculatedColumnFormula>Table1434[[#This Row],[Sales Returns &amp; Allowances]]-Table1434[[#This Row],[GST ]]</calculatedColumnFormula>
    </tableColumn>
  </tableColumns>
  <tableStyleInfo name="Table Style 1"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7CE4C68-AF9B-4090-8BAE-843AB4BEA5F3}" name="Table1435" displayName="Table1435" ref="D6:J24" totalsRowShown="0" headerRowDxfId="21" dataDxfId="20" headerRowBorderDxfId="18" tableBorderDxfId="19">
  <tableColumns count="7">
    <tableColumn id="1" xr3:uid="{F5BD1ADD-00B1-4EF5-8E9B-AF7BB46B362C}" name="Date" dataDxfId="17"/>
    <tableColumn id="2" xr3:uid="{363EAFB5-B2DF-4335-9ED1-886F5B447AAD}" name="Creditor" dataDxfId="16"/>
    <tableColumn id="3" xr3:uid="{6C352F67-5417-4DBF-B895-74CBA2710C90}" name="Folio" dataDxfId="15"/>
    <tableColumn id="4" xr3:uid="{FD54BF09-12F5-4BB6-9BEF-FF6933BD86BE}" name="Tax Inv #" dataDxfId="14"/>
    <tableColumn id="5" xr3:uid="{3C97ACB2-297E-4B51-9953-7CA7ABC66CE9}" name="Purchases" dataDxfId="13"/>
    <tableColumn id="6" xr3:uid="{4A7F53BE-E958-4C38-BC65-1BC123E492CF}" name="GST " dataDxfId="12">
      <calculatedColumnFormula>Table1435[[#This Row],[Purchases]]/11</calculatedColumnFormula>
    </tableColumn>
    <tableColumn id="7" xr3:uid="{87C98199-807F-4FF9-9A53-0ED926EBB185}" name="Accounts Payable Control" dataDxfId="11">
      <calculatedColumnFormula>Table1435[[#This Row],[Purchases]]-Table1435[[#This Row],[GST ]]</calculatedColumnFormula>
    </tableColumn>
  </tableColumns>
  <tableStyleInfo name="Table Style 1"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FD019D-4B4E-409F-B225-2822F7D44DF2}" name="Table14356" displayName="Table14356" ref="D6:J14" totalsRowShown="0" headerRowDxfId="10" dataDxfId="9" headerRowBorderDxfId="7" tableBorderDxfId="8">
  <tableColumns count="7">
    <tableColumn id="1" xr3:uid="{E34ED300-F001-4EF8-A4AA-13CE1A92B8DA}" name="Date" dataDxfId="6"/>
    <tableColumn id="2" xr3:uid="{30A92DC3-26E4-4143-AE64-1C00E604BBEA}" name="Creditor" dataDxfId="5"/>
    <tableColumn id="3" xr3:uid="{42E48859-2CC2-4005-A516-79501B459878}" name="Folio" dataDxfId="4"/>
    <tableColumn id="4" xr3:uid="{60A69B91-333A-456B-901C-D1CDEEBD7864}" name="Credit Note / Adjustment No" dataDxfId="3"/>
    <tableColumn id="5" xr3:uid="{4DE3DB45-C076-454E-B361-585043B22D29}" name="Purchases Returns &amp; Allowances" dataDxfId="2"/>
    <tableColumn id="6" xr3:uid="{F9377444-72A0-40DE-995C-BCB357B0250E}" name="GST " dataDxfId="1">
      <calculatedColumnFormula>Table14356[[#This Row],[Purchases Returns &amp; Allowances]]/11</calculatedColumnFormula>
    </tableColumn>
    <tableColumn id="7" xr3:uid="{1CB308B9-0170-4240-9D3D-DD205BCF9868}" name="Accounts Payable Control" dataDxfId="0">
      <calculatedColumnFormula>Table14356[[#This Row],[Purchases Returns &amp; Allowances]]-Table14356[[#This Row],[GST ]]</calculatedColumnFormula>
    </tableColumn>
  </tableColumns>
  <tableStyleInfo name="Table Style 1"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EC9C-AFC5-462B-AE95-1A8C749B32EE}">
  <dimension ref="B1:E25"/>
  <sheetViews>
    <sheetView showGridLines="0" workbookViewId="0">
      <selection activeCell="A2" sqref="A2:XFD16"/>
    </sheetView>
  </sheetViews>
  <sheetFormatPr defaultRowHeight="15.75"/>
  <cols>
    <col min="2" max="2" width="24.5" customWidth="1"/>
    <col min="3" max="3" width="18.75" customWidth="1"/>
    <col min="4" max="4" width="37.375" bestFit="1" customWidth="1"/>
  </cols>
  <sheetData>
    <row r="1" spans="2:5" ht="16.5" thickBot="1"/>
    <row r="2" spans="2:5" ht="16.5" thickBot="1">
      <c r="B2" s="326" t="s">
        <v>0</v>
      </c>
      <c r="C2" s="326" t="s">
        <v>1</v>
      </c>
      <c r="D2" s="326" t="s">
        <v>2</v>
      </c>
      <c r="E2" s="327" t="s">
        <v>3</v>
      </c>
    </row>
    <row r="3" spans="2:5" ht="16.5" thickBot="1">
      <c r="B3" s="325" t="s">
        <v>4</v>
      </c>
      <c r="C3" s="325" t="s">
        <v>5</v>
      </c>
      <c r="D3" s="325" t="s">
        <v>6</v>
      </c>
      <c r="E3" s="325"/>
    </row>
    <row r="4" spans="2:5" ht="16.5" thickBot="1">
      <c r="B4" s="325" t="s">
        <v>7</v>
      </c>
      <c r="C4" s="325" t="s">
        <v>8</v>
      </c>
      <c r="D4" s="325" t="s">
        <v>9</v>
      </c>
      <c r="E4" s="325"/>
    </row>
    <row r="5" spans="2:5" ht="16.5" thickBot="1">
      <c r="B5" s="325" t="s">
        <v>10</v>
      </c>
      <c r="C5" s="325"/>
      <c r="D5" s="325" t="s">
        <v>11</v>
      </c>
      <c r="E5" s="325"/>
    </row>
    <row r="6" spans="2:5" ht="16.5" thickBot="1">
      <c r="B6" s="325" t="s">
        <v>12</v>
      </c>
      <c r="C6" s="325" t="s">
        <v>13</v>
      </c>
      <c r="D6" s="325" t="s">
        <v>14</v>
      </c>
      <c r="E6" s="325"/>
    </row>
    <row r="7" spans="2:5" ht="16.5" thickBot="1">
      <c r="B7" s="325" t="s">
        <v>15</v>
      </c>
      <c r="C7" s="325" t="s">
        <v>16</v>
      </c>
      <c r="D7" s="325" t="s">
        <v>17</v>
      </c>
      <c r="E7" s="325"/>
    </row>
    <row r="8" spans="2:5" ht="16.5" thickBot="1">
      <c r="B8" s="325" t="s">
        <v>18</v>
      </c>
      <c r="C8" s="325" t="s">
        <v>19</v>
      </c>
      <c r="D8" s="325" t="s">
        <v>20</v>
      </c>
      <c r="E8" s="325"/>
    </row>
    <row r="9" spans="2:5" ht="16.5" thickBot="1">
      <c r="B9" s="325" t="s">
        <v>21</v>
      </c>
      <c r="C9" s="325" t="s">
        <v>22</v>
      </c>
      <c r="D9" s="325" t="s">
        <v>23</v>
      </c>
      <c r="E9" s="325"/>
    </row>
    <row r="10" spans="2:5" ht="16.5" thickBot="1">
      <c r="B10" s="325" t="s">
        <v>21</v>
      </c>
      <c r="C10" s="325" t="s">
        <v>24</v>
      </c>
      <c r="D10" s="325" t="s">
        <v>25</v>
      </c>
      <c r="E10" s="325"/>
    </row>
    <row r="11" spans="2:5" ht="16.5" thickBot="1">
      <c r="B11" s="325" t="s">
        <v>26</v>
      </c>
      <c r="C11" s="325" t="s">
        <v>27</v>
      </c>
      <c r="D11" s="325" t="s">
        <v>28</v>
      </c>
      <c r="E11" s="325"/>
    </row>
    <row r="12" spans="2:5" ht="16.5" thickBot="1">
      <c r="B12" s="325" t="s">
        <v>29</v>
      </c>
      <c r="C12" s="325" t="s">
        <v>30</v>
      </c>
      <c r="D12" s="325" t="s">
        <v>31</v>
      </c>
      <c r="E12" s="325"/>
    </row>
    <row r="13" spans="2:5" ht="16.5" thickBot="1">
      <c r="B13" s="325"/>
      <c r="C13" s="325"/>
      <c r="D13" s="325"/>
      <c r="E13" s="325"/>
    </row>
    <row r="14" spans="2:5" ht="16.5" thickBot="1">
      <c r="B14" s="325" t="s">
        <v>32</v>
      </c>
      <c r="C14" s="325" t="s">
        <v>33</v>
      </c>
      <c r="D14" s="325" t="s">
        <v>34</v>
      </c>
      <c r="E14" s="325"/>
    </row>
    <row r="15" spans="2:5" ht="16.5" thickBot="1">
      <c r="B15" s="325" t="s">
        <v>35</v>
      </c>
      <c r="C15" s="325"/>
      <c r="D15" s="325" t="s">
        <v>36</v>
      </c>
      <c r="E15" s="325"/>
    </row>
    <row r="16" spans="2:5" ht="16.5" thickBot="1">
      <c r="B16" s="325" t="s">
        <v>37</v>
      </c>
      <c r="C16" s="325" t="s">
        <v>33</v>
      </c>
      <c r="D16" s="325" t="s">
        <v>34</v>
      </c>
      <c r="E16" s="325"/>
    </row>
    <row r="17" spans="2:5" ht="16.5" thickBot="1">
      <c r="B17" s="325" t="s">
        <v>38</v>
      </c>
      <c r="C17" s="325" t="s">
        <v>39</v>
      </c>
      <c r="D17" s="325" t="s">
        <v>40</v>
      </c>
      <c r="E17" s="325"/>
    </row>
    <row r="18" spans="2:5" ht="16.5" thickBot="1">
      <c r="B18" s="325" t="s">
        <v>41</v>
      </c>
      <c r="C18" s="325"/>
      <c r="D18" s="325" t="s">
        <v>42</v>
      </c>
      <c r="E18" s="325"/>
    </row>
    <row r="19" spans="2:5" ht="16.5" thickBot="1">
      <c r="B19" s="325" t="s">
        <v>43</v>
      </c>
      <c r="C19" s="325" t="s">
        <v>39</v>
      </c>
      <c r="D19" s="325" t="s">
        <v>40</v>
      </c>
      <c r="E19" s="325"/>
    </row>
    <row r="20" spans="2:5" ht="16.5" thickBot="1">
      <c r="B20" s="325" t="s">
        <v>44</v>
      </c>
      <c r="C20" s="325" t="s">
        <v>45</v>
      </c>
      <c r="D20" s="325" t="s">
        <v>46</v>
      </c>
      <c r="E20" s="325"/>
    </row>
    <row r="21" spans="2:5" ht="16.5" thickBot="1">
      <c r="B21" s="325" t="s">
        <v>47</v>
      </c>
      <c r="C21" s="325"/>
      <c r="D21" s="325" t="s">
        <v>48</v>
      </c>
      <c r="E21" s="325"/>
    </row>
    <row r="22" spans="2:5" ht="16.5" thickBot="1">
      <c r="B22" s="325" t="s">
        <v>49</v>
      </c>
      <c r="C22" s="325" t="s">
        <v>45</v>
      </c>
      <c r="D22" s="325" t="s">
        <v>46</v>
      </c>
      <c r="E22" s="325"/>
    </row>
    <row r="23" spans="2:5" ht="16.5" thickBot="1">
      <c r="B23" s="325" t="s">
        <v>50</v>
      </c>
      <c r="C23" s="325" t="s">
        <v>51</v>
      </c>
      <c r="D23" s="325" t="s">
        <v>52</v>
      </c>
      <c r="E23" s="325"/>
    </row>
    <row r="24" spans="2:5" ht="16.5" thickBot="1">
      <c r="B24" s="325" t="s">
        <v>53</v>
      </c>
      <c r="C24" s="325" t="s">
        <v>51</v>
      </c>
      <c r="D24" s="325" t="s">
        <v>52</v>
      </c>
      <c r="E24" s="325"/>
    </row>
    <row r="25" spans="2:5" ht="16.5" thickBot="1">
      <c r="B25" s="325" t="s">
        <v>54</v>
      </c>
      <c r="C25" s="325"/>
      <c r="D25" s="325" t="s">
        <v>55</v>
      </c>
      <c r="E25" s="3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2"/>
  <sheetViews>
    <sheetView showGridLines="0" zoomScale="70" zoomScaleNormal="70" workbookViewId="0">
      <selection activeCell="B7" sqref="B7:N7"/>
    </sheetView>
  </sheetViews>
  <sheetFormatPr defaultColWidth="8.625" defaultRowHeight="15.75"/>
  <cols>
    <col min="1" max="1" width="8.625" style="1"/>
    <col min="2" max="2" width="8.625" style="1" customWidth="1"/>
    <col min="3" max="4" width="8.625" style="1"/>
    <col min="5" max="5" width="8.625" style="1" customWidth="1"/>
    <col min="6" max="8" width="8.625" style="1"/>
    <col min="9" max="9" width="9.625" style="1" customWidth="1"/>
    <col min="10" max="10" width="10.625" style="1" customWidth="1"/>
    <col min="11" max="16384" width="8.625" style="1"/>
  </cols>
  <sheetData>
    <row r="1" spans="2:19">
      <c r="B1" s="2"/>
      <c r="C1" s="2"/>
      <c r="D1" s="2"/>
      <c r="E1" s="2"/>
      <c r="F1" s="2"/>
      <c r="G1" s="2"/>
      <c r="H1" s="2"/>
      <c r="I1" s="2"/>
      <c r="J1" s="2"/>
      <c r="K1" s="2"/>
      <c r="L1" s="2"/>
      <c r="M1" s="2"/>
      <c r="N1" s="2"/>
      <c r="O1" s="2"/>
      <c r="P1" s="2"/>
      <c r="Q1" s="2"/>
    </row>
    <row r="2" spans="2:19" ht="25.15" customHeight="1">
      <c r="B2" s="2"/>
      <c r="C2" s="2"/>
      <c r="D2" s="2"/>
      <c r="E2" s="2"/>
      <c r="F2" s="2"/>
      <c r="G2" s="2"/>
      <c r="H2" s="2"/>
      <c r="I2" s="2"/>
      <c r="J2" s="2"/>
      <c r="K2" s="2"/>
      <c r="L2" s="2"/>
      <c r="M2" s="2"/>
      <c r="N2" s="2"/>
      <c r="O2" s="2"/>
      <c r="P2" s="2"/>
      <c r="Q2" s="2"/>
    </row>
    <row r="3" spans="2:19" ht="25.15" customHeight="1">
      <c r="B3" s="2"/>
      <c r="C3" s="2"/>
      <c r="D3" s="2"/>
      <c r="E3" s="12"/>
      <c r="F3" s="12"/>
      <c r="G3" s="12"/>
      <c r="H3" s="12"/>
      <c r="I3" s="12"/>
      <c r="J3" s="12"/>
      <c r="K3" s="12"/>
      <c r="L3" s="12"/>
      <c r="M3" s="12"/>
      <c r="N3" s="2"/>
      <c r="O3" s="2"/>
      <c r="P3" s="2"/>
      <c r="Q3" s="2"/>
    </row>
    <row r="4" spans="2:19" ht="87" customHeight="1">
      <c r="B4" s="2"/>
      <c r="C4" s="2"/>
      <c r="D4" s="2"/>
      <c r="E4" s="2"/>
      <c r="F4" s="2"/>
      <c r="G4" s="2"/>
      <c r="H4" s="2"/>
      <c r="I4" s="2"/>
      <c r="J4" s="2"/>
      <c r="K4" s="2"/>
      <c r="L4" s="2"/>
      <c r="M4" s="2"/>
      <c r="N4" s="2"/>
      <c r="O4" s="2"/>
      <c r="P4" s="2"/>
      <c r="Q4" s="2"/>
    </row>
    <row r="5" spans="2:19" s="10" customFormat="1" ht="25.15" customHeight="1">
      <c r="B5" s="13" t="s">
        <v>56</v>
      </c>
      <c r="C5" s="13"/>
      <c r="D5" s="13"/>
      <c r="E5" s="13"/>
      <c r="F5" s="13"/>
      <c r="G5" s="13"/>
      <c r="H5" s="13"/>
      <c r="I5" s="13"/>
      <c r="J5" s="13"/>
      <c r="K5" s="13"/>
      <c r="L5" s="14"/>
      <c r="M5" s="14"/>
      <c r="N5" s="14"/>
      <c r="O5" s="14"/>
      <c r="P5" s="14"/>
      <c r="Q5" s="14"/>
    </row>
    <row r="6" spans="2:19" s="10" customFormat="1" ht="25.15" customHeight="1">
      <c r="B6" s="11"/>
      <c r="C6" s="14"/>
      <c r="D6" s="14"/>
      <c r="E6" s="14"/>
      <c r="F6" s="14"/>
      <c r="G6" s="14"/>
      <c r="H6" s="14"/>
      <c r="I6" s="14"/>
      <c r="J6" s="14"/>
      <c r="K6" s="14"/>
      <c r="L6" s="14"/>
      <c r="M6" s="14"/>
      <c r="N6" s="14"/>
      <c r="O6" s="14"/>
      <c r="P6" s="14"/>
      <c r="Q6" s="14"/>
    </row>
    <row r="7" spans="2:19" s="8" customFormat="1" ht="25.15" customHeight="1">
      <c r="B7" s="350" t="s">
        <v>57</v>
      </c>
      <c r="C7" s="351"/>
      <c r="D7" s="351"/>
      <c r="E7" s="351"/>
      <c r="F7" s="351"/>
      <c r="G7" s="351"/>
      <c r="H7" s="351"/>
      <c r="I7" s="351"/>
      <c r="J7" s="351"/>
      <c r="K7" s="351"/>
      <c r="L7" s="351"/>
      <c r="M7" s="351"/>
      <c r="N7" s="351"/>
      <c r="O7" s="9"/>
      <c r="P7" s="9"/>
      <c r="Q7" s="9"/>
    </row>
    <row r="8" spans="2:19" ht="25.15" customHeight="1">
      <c r="B8" s="7"/>
      <c r="C8" s="352"/>
      <c r="D8" s="353"/>
      <c r="E8" s="353"/>
      <c r="F8" s="353"/>
      <c r="G8" s="353"/>
      <c r="H8" s="353"/>
      <c r="I8" s="353"/>
      <c r="J8" s="353"/>
      <c r="K8" s="353"/>
      <c r="L8" s="353"/>
      <c r="M8" s="353"/>
      <c r="N8" s="353"/>
      <c r="O8" s="353"/>
      <c r="P8" s="2"/>
      <c r="Q8" s="2"/>
    </row>
    <row r="9" spans="2:19" s="6" customFormat="1" ht="25.15" customHeight="1">
      <c r="B9" s="352" t="s">
        <v>58</v>
      </c>
      <c r="C9" s="353"/>
      <c r="D9" s="353"/>
      <c r="E9" s="353"/>
      <c r="F9" s="353"/>
      <c r="G9" s="353"/>
      <c r="H9" s="353"/>
      <c r="I9" s="353"/>
      <c r="J9" s="353"/>
    </row>
    <row r="10" spans="2:19" ht="25.15" customHeight="1">
      <c r="B10" s="3"/>
      <c r="C10" s="3"/>
      <c r="D10" s="3"/>
      <c r="E10" s="3"/>
      <c r="F10" s="3"/>
      <c r="G10" s="3"/>
      <c r="H10" s="3"/>
      <c r="I10" s="3"/>
      <c r="J10" s="3"/>
    </row>
    <row r="11" spans="2:19" ht="25.15" customHeight="1">
      <c r="B11" s="354"/>
      <c r="C11" s="354"/>
      <c r="D11" s="354"/>
      <c r="E11" s="354"/>
      <c r="F11" s="354"/>
      <c r="G11" s="354"/>
      <c r="H11" s="354"/>
      <c r="I11" s="354"/>
      <c r="J11" s="5"/>
    </row>
    <row r="12" spans="2:19" ht="24.6" customHeight="1">
      <c r="B12" s="355"/>
      <c r="C12" s="355"/>
      <c r="D12" s="355"/>
      <c r="E12" s="355"/>
      <c r="F12" s="355"/>
      <c r="G12" s="355"/>
      <c r="H12" s="355"/>
      <c r="I12" s="33"/>
      <c r="J12" s="4"/>
    </row>
    <row r="13" spans="2:19" ht="24" customHeight="1">
      <c r="B13" s="349" t="s">
        <v>59</v>
      </c>
      <c r="C13" s="349"/>
      <c r="D13" s="349"/>
      <c r="E13" s="349"/>
      <c r="F13" s="349"/>
      <c r="G13" s="349"/>
      <c r="H13" s="349"/>
      <c r="I13" s="349"/>
      <c r="J13" s="349"/>
      <c r="K13" s="349"/>
      <c r="L13" s="349"/>
      <c r="M13" s="349"/>
      <c r="N13" s="349"/>
      <c r="O13" s="349"/>
      <c r="P13" s="349"/>
      <c r="Q13" s="349"/>
      <c r="R13" s="349"/>
      <c r="S13" s="349"/>
    </row>
    <row r="14" spans="2:19" ht="25.15" customHeight="1">
      <c r="B14" s="349"/>
      <c r="C14" s="349"/>
      <c r="D14" s="349"/>
      <c r="E14" s="349"/>
      <c r="F14" s="349"/>
      <c r="G14" s="349"/>
      <c r="H14" s="349"/>
      <c r="I14" s="349"/>
      <c r="J14" s="349"/>
      <c r="K14" s="349"/>
      <c r="L14" s="349"/>
      <c r="M14" s="349"/>
      <c r="N14" s="349"/>
      <c r="O14" s="349"/>
      <c r="P14" s="349"/>
      <c r="Q14" s="349"/>
      <c r="R14" s="349"/>
      <c r="S14" s="349"/>
    </row>
    <row r="15" spans="2:19" ht="15.6" customHeight="1">
      <c r="B15" s="349"/>
      <c r="C15" s="349"/>
      <c r="D15" s="349"/>
      <c r="E15" s="349"/>
      <c r="F15" s="349"/>
      <c r="G15" s="349"/>
      <c r="H15" s="349"/>
      <c r="I15" s="349"/>
      <c r="J15" s="349"/>
      <c r="K15" s="349"/>
      <c r="L15" s="349"/>
      <c r="M15" s="349"/>
      <c r="N15" s="349"/>
      <c r="O15" s="349"/>
      <c r="P15" s="349"/>
      <c r="Q15" s="349"/>
      <c r="R15" s="349"/>
      <c r="S15" s="349"/>
    </row>
    <row r="16" spans="2:19" ht="15.6" customHeight="1">
      <c r="B16" s="349"/>
      <c r="C16" s="349"/>
      <c r="D16" s="349"/>
      <c r="E16" s="349"/>
      <c r="F16" s="349"/>
      <c r="G16" s="349"/>
      <c r="H16" s="349"/>
      <c r="I16" s="349"/>
      <c r="J16" s="349"/>
      <c r="K16" s="349"/>
      <c r="L16" s="349"/>
      <c r="M16" s="349"/>
      <c r="N16" s="349"/>
      <c r="O16" s="349"/>
      <c r="P16" s="349"/>
      <c r="Q16" s="349"/>
      <c r="R16" s="349"/>
      <c r="S16" s="349"/>
    </row>
    <row r="17" spans="2:19" ht="27.75" customHeight="1">
      <c r="B17" s="349"/>
      <c r="C17" s="349"/>
      <c r="D17" s="349"/>
      <c r="E17" s="349"/>
      <c r="F17" s="349"/>
      <c r="G17" s="349"/>
      <c r="H17" s="349"/>
      <c r="I17" s="349"/>
      <c r="J17" s="349"/>
      <c r="K17" s="349"/>
      <c r="L17" s="349"/>
      <c r="M17" s="349"/>
      <c r="N17" s="349"/>
      <c r="O17" s="349"/>
      <c r="P17" s="349"/>
      <c r="Q17" s="349"/>
      <c r="R17" s="349"/>
      <c r="S17" s="349"/>
    </row>
    <row r="18" spans="2:19" ht="36.75" customHeight="1">
      <c r="B18" s="349"/>
      <c r="C18" s="349"/>
      <c r="D18" s="349"/>
      <c r="E18" s="349"/>
      <c r="F18" s="349"/>
      <c r="G18" s="349"/>
      <c r="H18" s="349"/>
      <c r="I18" s="349"/>
      <c r="J18" s="349"/>
      <c r="K18" s="349"/>
      <c r="L18" s="349"/>
      <c r="M18" s="349"/>
      <c r="N18" s="349"/>
      <c r="O18" s="349"/>
      <c r="P18" s="349"/>
      <c r="Q18" s="349"/>
      <c r="R18" s="349"/>
      <c r="S18" s="349"/>
    </row>
    <row r="19" spans="2:19" ht="15.6" customHeight="1">
      <c r="B19" s="349"/>
      <c r="C19" s="349"/>
      <c r="D19" s="349"/>
      <c r="E19" s="349"/>
      <c r="F19" s="349"/>
      <c r="G19" s="349"/>
      <c r="H19" s="349"/>
      <c r="I19" s="349"/>
      <c r="J19" s="349"/>
      <c r="K19" s="349"/>
      <c r="L19" s="349"/>
      <c r="M19" s="349"/>
      <c r="N19" s="349"/>
      <c r="O19" s="349"/>
      <c r="P19" s="349"/>
      <c r="Q19" s="349"/>
      <c r="R19" s="349"/>
      <c r="S19" s="349"/>
    </row>
    <row r="20" spans="2:19" ht="15.6" customHeight="1">
      <c r="B20" s="349"/>
      <c r="C20" s="349"/>
      <c r="D20" s="349"/>
      <c r="E20" s="349"/>
      <c r="F20" s="349"/>
      <c r="G20" s="349"/>
      <c r="H20" s="349"/>
      <c r="I20" s="349"/>
      <c r="J20" s="349"/>
      <c r="K20" s="349"/>
      <c r="L20" s="349"/>
      <c r="M20" s="349"/>
      <c r="N20" s="349"/>
      <c r="O20" s="349"/>
      <c r="P20" s="349"/>
      <c r="Q20" s="349"/>
      <c r="R20" s="349"/>
      <c r="S20" s="349"/>
    </row>
    <row r="21" spans="2:19" ht="15.6" customHeight="1">
      <c r="B21" s="349"/>
      <c r="C21" s="349"/>
      <c r="D21" s="349"/>
      <c r="E21" s="349"/>
      <c r="F21" s="349"/>
      <c r="G21" s="349"/>
      <c r="H21" s="349"/>
      <c r="I21" s="349"/>
      <c r="J21" s="349"/>
      <c r="K21" s="349"/>
      <c r="L21" s="349"/>
      <c r="M21" s="349"/>
      <c r="N21" s="349"/>
      <c r="O21" s="349"/>
      <c r="P21" s="349"/>
      <c r="Q21" s="349"/>
      <c r="R21" s="349"/>
      <c r="S21" s="349"/>
    </row>
    <row r="22" spans="2:19" ht="15.6" customHeight="1">
      <c r="B22" s="349"/>
      <c r="C22" s="349"/>
      <c r="D22" s="349"/>
      <c r="E22" s="349"/>
      <c r="F22" s="349"/>
      <c r="G22" s="349"/>
      <c r="H22" s="349"/>
      <c r="I22" s="349"/>
      <c r="J22" s="349"/>
      <c r="K22" s="349"/>
      <c r="L22" s="349"/>
      <c r="M22" s="349"/>
      <c r="N22" s="349"/>
      <c r="O22" s="349"/>
      <c r="P22" s="349"/>
      <c r="Q22" s="349"/>
      <c r="R22" s="349"/>
      <c r="S22" s="349"/>
    </row>
    <row r="33" spans="2:10">
      <c r="B33" s="348" t="s">
        <v>60</v>
      </c>
      <c r="C33" s="348"/>
      <c r="D33" s="348"/>
      <c r="E33" s="348"/>
      <c r="F33" s="348"/>
      <c r="G33" s="348"/>
      <c r="H33" s="348"/>
      <c r="I33" s="348"/>
      <c r="J33" s="348"/>
    </row>
    <row r="34" spans="2:10">
      <c r="B34" s="348"/>
      <c r="C34" s="348"/>
      <c r="D34" s="348"/>
      <c r="E34" s="348"/>
      <c r="F34" s="348"/>
      <c r="G34" s="348"/>
      <c r="H34" s="348"/>
      <c r="I34" s="348"/>
      <c r="J34" s="348"/>
    </row>
    <row r="35" spans="2:10">
      <c r="B35" s="348"/>
      <c r="C35" s="348"/>
      <c r="D35" s="348"/>
      <c r="E35" s="348"/>
      <c r="F35" s="348"/>
      <c r="G35" s="348"/>
      <c r="H35" s="348"/>
      <c r="I35" s="348"/>
      <c r="J35" s="348"/>
    </row>
    <row r="36" spans="2:10">
      <c r="B36" s="348"/>
      <c r="C36" s="348"/>
      <c r="D36" s="348"/>
      <c r="E36" s="348"/>
      <c r="F36" s="348"/>
      <c r="G36" s="348"/>
      <c r="H36" s="348"/>
      <c r="I36" s="348"/>
      <c r="J36" s="348"/>
    </row>
    <row r="37" spans="2:10">
      <c r="B37" s="348"/>
      <c r="C37" s="348"/>
      <c r="D37" s="348"/>
      <c r="E37" s="348"/>
      <c r="F37" s="348"/>
      <c r="G37" s="348"/>
      <c r="H37" s="348"/>
      <c r="I37" s="348"/>
      <c r="J37" s="348"/>
    </row>
    <row r="38" spans="2:10">
      <c r="B38" s="348"/>
      <c r="C38" s="348"/>
      <c r="D38" s="348"/>
      <c r="E38" s="348"/>
      <c r="F38" s="348"/>
      <c r="G38" s="348"/>
      <c r="H38" s="348"/>
      <c r="I38" s="348"/>
      <c r="J38" s="348"/>
    </row>
    <row r="39" spans="2:10">
      <c r="B39" s="348"/>
      <c r="C39" s="348"/>
      <c r="D39" s="348"/>
      <c r="E39" s="348"/>
      <c r="F39" s="348"/>
      <c r="G39" s="348"/>
      <c r="H39" s="348"/>
      <c r="I39" s="348"/>
      <c r="J39" s="348"/>
    </row>
    <row r="40" spans="2:10">
      <c r="B40" s="348"/>
      <c r="C40" s="348"/>
      <c r="D40" s="348"/>
      <c r="E40" s="348"/>
      <c r="F40" s="348"/>
      <c r="G40" s="348"/>
      <c r="H40" s="348"/>
      <c r="I40" s="348"/>
      <c r="J40" s="348"/>
    </row>
    <row r="41" spans="2:10">
      <c r="B41" s="348"/>
      <c r="C41" s="348"/>
      <c r="D41" s="348"/>
      <c r="E41" s="348"/>
      <c r="F41" s="348"/>
      <c r="G41" s="348"/>
      <c r="H41" s="348"/>
      <c r="I41" s="348"/>
      <c r="J41" s="348"/>
    </row>
    <row r="42" spans="2:10">
      <c r="B42" s="348"/>
      <c r="C42" s="348"/>
      <c r="D42" s="348"/>
      <c r="E42" s="348"/>
      <c r="F42" s="348"/>
      <c r="G42" s="348"/>
      <c r="H42" s="348"/>
      <c r="I42" s="348"/>
      <c r="J42" s="348"/>
    </row>
  </sheetData>
  <mergeCells count="7">
    <mergeCell ref="B33:J42"/>
    <mergeCell ref="B13:S22"/>
    <mergeCell ref="B7:N7"/>
    <mergeCell ref="B9:J9"/>
    <mergeCell ref="B11:I11"/>
    <mergeCell ref="B12:H12"/>
    <mergeCell ref="C8:O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44F9-B5BC-4C7B-9051-B5FFC26BA517}">
  <dimension ref="A1:BF237"/>
  <sheetViews>
    <sheetView showGridLines="0" topLeftCell="B1" workbookViewId="0">
      <selection activeCell="K20" sqref="K20"/>
    </sheetView>
  </sheetViews>
  <sheetFormatPr defaultRowHeight="15.75"/>
  <cols>
    <col min="1" max="1" width="8.75" style="70"/>
    <col min="2" max="2" width="27" style="70" customWidth="1"/>
    <col min="3" max="3" width="8.75" style="73"/>
    <col min="4" max="4" width="5.75" customWidth="1"/>
    <col min="5" max="5" width="30.75" customWidth="1"/>
    <col min="6" max="6" width="5.75" customWidth="1"/>
    <col min="7" max="7" width="30.75" customWidth="1"/>
    <col min="8" max="8" width="5.75" customWidth="1"/>
    <col min="9" max="9" width="30.75" customWidth="1"/>
    <col min="10" max="10" width="5.75" customWidth="1"/>
    <col min="11" max="11" width="30.75" customWidth="1"/>
    <col min="12" max="12" width="5.75" customWidth="1"/>
    <col min="13" max="13" width="30.75" customWidth="1"/>
    <col min="14" max="14" width="44.375" style="73" customWidth="1"/>
    <col min="15" max="56" width="8.75" style="73"/>
  </cols>
  <sheetData>
    <row r="1" spans="2:58">
      <c r="D1" s="73"/>
      <c r="E1" s="73"/>
      <c r="F1" s="73"/>
      <c r="G1" s="73"/>
      <c r="H1" s="73"/>
      <c r="I1" s="73"/>
      <c r="J1" s="73"/>
      <c r="K1" s="73"/>
      <c r="L1" s="73"/>
      <c r="M1" s="73"/>
      <c r="BE1" s="73"/>
      <c r="BF1" s="73"/>
    </row>
    <row r="2" spans="2:58" ht="16.5" thickBot="1">
      <c r="D2" s="73"/>
      <c r="E2" s="73"/>
      <c r="F2" s="73"/>
      <c r="G2" s="73"/>
      <c r="H2" s="73"/>
      <c r="I2" s="73"/>
      <c r="J2" s="73"/>
      <c r="K2" s="73"/>
      <c r="L2" s="73"/>
      <c r="M2" s="73"/>
      <c r="BE2" s="73"/>
      <c r="BF2" s="73"/>
    </row>
    <row r="3" spans="2:58" ht="18" customHeight="1">
      <c r="D3" s="356" t="s">
        <v>61</v>
      </c>
      <c r="E3" s="357"/>
      <c r="F3" s="357"/>
      <c r="G3" s="357"/>
      <c r="H3" s="357"/>
      <c r="I3" s="357"/>
      <c r="J3" s="357"/>
      <c r="K3" s="357"/>
      <c r="L3" s="357"/>
      <c r="M3" s="358"/>
    </row>
    <row r="4" spans="2:58" ht="16.5" thickBot="1">
      <c r="D4" s="359"/>
      <c r="E4" s="360"/>
      <c r="F4" s="360"/>
      <c r="G4" s="360"/>
      <c r="H4" s="360"/>
      <c r="I4" s="360"/>
      <c r="J4" s="360"/>
      <c r="K4" s="360"/>
      <c r="L4" s="360"/>
      <c r="M4" s="361"/>
    </row>
    <row r="5" spans="2:58" ht="23.45" customHeight="1" thickBot="1">
      <c r="D5" s="362" t="s">
        <v>62</v>
      </c>
      <c r="E5" s="363"/>
      <c r="F5" s="362" t="s">
        <v>63</v>
      </c>
      <c r="G5" s="363"/>
      <c r="H5" s="362" t="s">
        <v>64</v>
      </c>
      <c r="I5" s="363"/>
      <c r="J5" s="362" t="s">
        <v>65</v>
      </c>
      <c r="K5" s="363"/>
      <c r="L5" s="362" t="s">
        <v>66</v>
      </c>
      <c r="M5" s="363"/>
    </row>
    <row r="6" spans="2:58" ht="30.75" thickBot="1">
      <c r="D6" s="77" t="s">
        <v>67</v>
      </c>
      <c r="E6" s="78" t="s">
        <v>68</v>
      </c>
      <c r="F6" s="77" t="s">
        <v>67</v>
      </c>
      <c r="G6" s="78" t="s">
        <v>68</v>
      </c>
      <c r="H6" s="77" t="s">
        <v>67</v>
      </c>
      <c r="I6" s="78" t="s">
        <v>68</v>
      </c>
      <c r="J6" s="77" t="s">
        <v>67</v>
      </c>
      <c r="K6" s="78" t="s">
        <v>68</v>
      </c>
      <c r="L6" s="77" t="s">
        <v>67</v>
      </c>
      <c r="M6" s="269" t="s">
        <v>68</v>
      </c>
      <c r="N6" s="270" t="s">
        <v>69</v>
      </c>
    </row>
    <row r="7" spans="2:58" ht="15" customHeight="1">
      <c r="D7" s="79">
        <v>100</v>
      </c>
      <c r="E7" s="80" t="s">
        <v>70</v>
      </c>
      <c r="F7" s="79">
        <v>200</v>
      </c>
      <c r="G7" s="80" t="s">
        <v>71</v>
      </c>
      <c r="H7" s="79">
        <v>300</v>
      </c>
      <c r="I7" s="80" t="s">
        <v>72</v>
      </c>
      <c r="J7" s="79">
        <v>400</v>
      </c>
      <c r="K7" s="80" t="s">
        <v>73</v>
      </c>
      <c r="L7" s="79">
        <v>500</v>
      </c>
      <c r="M7" s="80" t="s">
        <v>74</v>
      </c>
      <c r="N7"/>
    </row>
    <row r="8" spans="2:58" ht="15" customHeight="1">
      <c r="D8" s="79">
        <v>105</v>
      </c>
      <c r="E8" s="80" t="s">
        <v>75</v>
      </c>
      <c r="F8" s="79">
        <v>210</v>
      </c>
      <c r="G8" s="80" t="s">
        <v>76</v>
      </c>
      <c r="H8" s="79">
        <v>310</v>
      </c>
      <c r="I8" s="80" t="s">
        <v>77</v>
      </c>
      <c r="J8" s="79">
        <v>405</v>
      </c>
      <c r="K8" s="80" t="s">
        <v>78</v>
      </c>
      <c r="L8" s="79">
        <v>505</v>
      </c>
      <c r="M8" s="80" t="s">
        <v>79</v>
      </c>
      <c r="N8"/>
    </row>
    <row r="9" spans="2:58" ht="15" customHeight="1">
      <c r="D9" s="79">
        <v>110</v>
      </c>
      <c r="E9" s="80" t="s">
        <v>80</v>
      </c>
      <c r="F9" s="79">
        <v>220</v>
      </c>
      <c r="G9" s="80" t="s">
        <v>81</v>
      </c>
      <c r="H9" s="81"/>
      <c r="I9" s="81"/>
      <c r="J9" s="79">
        <v>406</v>
      </c>
      <c r="K9" s="80" t="s">
        <v>82</v>
      </c>
      <c r="L9" s="79">
        <v>506</v>
      </c>
      <c r="M9" s="80" t="s">
        <v>83</v>
      </c>
      <c r="N9"/>
    </row>
    <row r="10" spans="2:58" ht="15" customHeight="1">
      <c r="D10" s="79">
        <v>120</v>
      </c>
      <c r="E10" s="80" t="s">
        <v>84</v>
      </c>
      <c r="F10" s="79">
        <v>230</v>
      </c>
      <c r="G10" s="80" t="s">
        <v>85</v>
      </c>
      <c r="H10" s="81"/>
      <c r="I10" s="81"/>
      <c r="J10" s="81"/>
      <c r="K10" s="80"/>
      <c r="L10" s="79">
        <v>510</v>
      </c>
      <c r="M10" s="80" t="s">
        <v>86</v>
      </c>
      <c r="N10"/>
    </row>
    <row r="11" spans="2:58" ht="15" customHeight="1">
      <c r="B11" s="71" t="s">
        <v>87</v>
      </c>
      <c r="D11" s="79">
        <v>130</v>
      </c>
      <c r="E11" s="80" t="s">
        <v>88</v>
      </c>
      <c r="F11" s="79">
        <v>235</v>
      </c>
      <c r="G11" s="80" t="s">
        <v>89</v>
      </c>
      <c r="H11" s="81"/>
      <c r="I11" s="81"/>
      <c r="J11" s="81"/>
      <c r="K11" s="80"/>
      <c r="L11" s="79">
        <v>515</v>
      </c>
      <c r="M11" s="80" t="s">
        <v>90</v>
      </c>
      <c r="N11"/>
    </row>
    <row r="12" spans="2:58" ht="15" customHeight="1">
      <c r="B12" s="71" t="s">
        <v>91</v>
      </c>
      <c r="D12" s="79">
        <v>140</v>
      </c>
      <c r="E12" s="80" t="s">
        <v>92</v>
      </c>
      <c r="F12" s="79"/>
      <c r="G12" s="80"/>
      <c r="H12" s="81"/>
      <c r="I12" s="81"/>
      <c r="J12" s="81"/>
      <c r="K12" s="80"/>
      <c r="L12" s="79">
        <v>520</v>
      </c>
      <c r="M12" s="80" t="s">
        <v>93</v>
      </c>
      <c r="N12"/>
    </row>
    <row r="13" spans="2:58" ht="15" customHeight="1">
      <c r="B13" s="71" t="s">
        <v>6</v>
      </c>
      <c r="D13" s="79">
        <v>141</v>
      </c>
      <c r="E13" s="80" t="s">
        <v>94</v>
      </c>
      <c r="F13" s="81"/>
      <c r="G13" s="80"/>
      <c r="H13" s="81"/>
      <c r="I13" s="81"/>
      <c r="J13" s="81"/>
      <c r="K13" s="80"/>
      <c r="L13" s="79">
        <v>525</v>
      </c>
      <c r="M13" s="80" t="s">
        <v>95</v>
      </c>
      <c r="N13"/>
    </row>
    <row r="14" spans="2:58" ht="15" customHeight="1">
      <c r="B14" s="72"/>
      <c r="D14" s="79">
        <v>150</v>
      </c>
      <c r="E14" s="80" t="s">
        <v>96</v>
      </c>
      <c r="F14" s="81"/>
      <c r="G14" s="80"/>
      <c r="H14" s="81"/>
      <c r="I14" s="81"/>
      <c r="J14" s="81"/>
      <c r="K14" s="80"/>
      <c r="L14" s="79">
        <v>530</v>
      </c>
      <c r="M14" s="80" t="s">
        <v>97</v>
      </c>
      <c r="N14"/>
    </row>
    <row r="15" spans="2:58" ht="15" customHeight="1">
      <c r="D15" s="79">
        <v>151</v>
      </c>
      <c r="E15" s="80" t="s">
        <v>98</v>
      </c>
      <c r="F15" s="81"/>
      <c r="G15" s="80"/>
      <c r="H15" s="81"/>
      <c r="I15" s="81"/>
      <c r="J15" s="81"/>
      <c r="K15" s="80"/>
      <c r="L15" s="79">
        <v>535</v>
      </c>
      <c r="M15" s="80" t="s">
        <v>99</v>
      </c>
      <c r="N15"/>
    </row>
    <row r="16" spans="2:58" ht="15" customHeight="1">
      <c r="D16" s="81"/>
      <c r="E16" s="80"/>
      <c r="F16" s="81"/>
      <c r="G16" s="81"/>
      <c r="H16" s="81"/>
      <c r="I16" s="81"/>
      <c r="J16" s="81"/>
      <c r="K16" s="80"/>
      <c r="L16" s="79">
        <v>540</v>
      </c>
      <c r="M16" s="80" t="s">
        <v>100</v>
      </c>
      <c r="N16"/>
    </row>
    <row r="17" spans="4:14" ht="15" customHeight="1">
      <c r="D17" s="81"/>
      <c r="E17" s="80"/>
      <c r="F17" s="81"/>
      <c r="G17" s="81"/>
      <c r="H17" s="81"/>
      <c r="I17" s="81"/>
      <c r="J17" s="81"/>
      <c r="K17" s="81"/>
      <c r="L17" s="79">
        <v>545</v>
      </c>
      <c r="M17" s="80" t="s">
        <v>101</v>
      </c>
      <c r="N17"/>
    </row>
    <row r="18" spans="4:14" ht="15" customHeight="1">
      <c r="D18" s="81"/>
      <c r="E18" s="80"/>
      <c r="F18" s="81"/>
      <c r="G18" s="81"/>
      <c r="H18" s="81"/>
      <c r="I18" s="81"/>
      <c r="J18" s="81"/>
      <c r="K18" s="80"/>
      <c r="L18" s="79">
        <v>550</v>
      </c>
      <c r="M18" s="80" t="s">
        <v>102</v>
      </c>
      <c r="N18"/>
    </row>
    <row r="19" spans="4:14" ht="15" customHeight="1">
      <c r="D19" s="81"/>
      <c r="E19" s="80"/>
      <c r="F19" s="81"/>
      <c r="G19" s="80"/>
      <c r="H19" s="81"/>
      <c r="I19" s="81"/>
      <c r="J19" s="81"/>
      <c r="K19" s="80"/>
      <c r="L19" s="79">
        <v>555</v>
      </c>
      <c r="M19" s="80" t="s">
        <v>103</v>
      </c>
      <c r="N19"/>
    </row>
    <row r="20" spans="4:14" ht="15" customHeight="1">
      <c r="D20" s="81"/>
      <c r="E20" s="80"/>
      <c r="F20" s="81"/>
      <c r="G20" s="80"/>
      <c r="H20" s="81"/>
      <c r="I20" s="81"/>
      <c r="J20" s="81"/>
      <c r="K20" s="80"/>
      <c r="L20" s="79">
        <v>560</v>
      </c>
      <c r="M20" s="80" t="s">
        <v>104</v>
      </c>
      <c r="N20"/>
    </row>
    <row r="21" spans="4:14" ht="15" customHeight="1">
      <c r="D21" s="82"/>
      <c r="E21" s="83"/>
      <c r="F21" s="82"/>
      <c r="G21" s="84"/>
      <c r="H21" s="82"/>
      <c r="I21" s="82"/>
      <c r="J21" s="82"/>
      <c r="K21" s="82"/>
      <c r="L21" s="82"/>
      <c r="M21" s="83"/>
      <c r="N21"/>
    </row>
    <row r="22" spans="4:14" ht="15" customHeight="1">
      <c r="D22" s="67"/>
      <c r="E22" s="68"/>
      <c r="F22" s="67"/>
      <c r="G22" s="69"/>
      <c r="H22" s="67"/>
      <c r="I22" s="67"/>
      <c r="J22" s="67"/>
      <c r="K22" s="67"/>
      <c r="L22" s="79">
        <v>565</v>
      </c>
      <c r="M22" s="80" t="s">
        <v>105</v>
      </c>
      <c r="N22" s="256" t="s">
        <v>106</v>
      </c>
    </row>
    <row r="23" spans="4:14">
      <c r="D23" s="67"/>
      <c r="E23" s="69"/>
      <c r="F23" s="67"/>
      <c r="G23" s="68"/>
      <c r="H23" s="67"/>
      <c r="I23" s="67"/>
      <c r="J23" s="67"/>
      <c r="K23" s="67"/>
      <c r="L23" s="67"/>
      <c r="M23" s="68"/>
      <c r="N23"/>
    </row>
    <row r="24" spans="4:14">
      <c r="D24" s="67"/>
      <c r="E24" s="69"/>
      <c r="F24" s="67"/>
      <c r="G24" s="68"/>
      <c r="H24" s="67"/>
      <c r="I24" s="67"/>
      <c r="J24" s="67"/>
      <c r="K24" s="67"/>
      <c r="L24" s="67"/>
      <c r="M24" s="68"/>
      <c r="N24"/>
    </row>
    <row r="25" spans="4:14">
      <c r="D25" s="67"/>
      <c r="E25" s="69"/>
      <c r="F25" s="67"/>
      <c r="G25" s="68"/>
      <c r="H25" s="67"/>
      <c r="I25" s="67"/>
      <c r="J25" s="67"/>
      <c r="K25" s="67"/>
      <c r="L25" s="67"/>
      <c r="M25" s="68"/>
      <c r="N25"/>
    </row>
    <row r="26" spans="4:14">
      <c r="D26" s="67"/>
      <c r="E26" s="69"/>
      <c r="F26" s="67"/>
      <c r="G26" s="68"/>
      <c r="H26" s="67"/>
      <c r="I26" s="67"/>
      <c r="J26" s="67"/>
      <c r="K26" s="67"/>
      <c r="L26" s="67"/>
      <c r="M26" s="68"/>
      <c r="N26"/>
    </row>
    <row r="27" spans="4:14">
      <c r="D27" s="67"/>
      <c r="E27" s="69"/>
      <c r="F27" s="67"/>
      <c r="G27" s="68"/>
      <c r="H27" s="67"/>
      <c r="I27" s="67"/>
      <c r="J27" s="67"/>
      <c r="K27" s="67"/>
      <c r="L27" s="67"/>
      <c r="M27" s="68"/>
      <c r="N27"/>
    </row>
    <row r="28" spans="4:14">
      <c r="D28" s="67"/>
      <c r="E28" s="69"/>
      <c r="F28" s="67"/>
      <c r="G28" s="68"/>
      <c r="H28" s="67"/>
      <c r="I28" s="67"/>
      <c r="J28" s="67"/>
      <c r="K28" s="67"/>
      <c r="L28" s="67"/>
      <c r="M28" s="68"/>
      <c r="N28"/>
    </row>
    <row r="29" spans="4:14">
      <c r="D29" s="67"/>
      <c r="E29" s="69"/>
      <c r="F29" s="67"/>
      <c r="G29" s="67"/>
      <c r="H29" s="67"/>
      <c r="I29" s="67"/>
      <c r="J29" s="67"/>
      <c r="K29" s="67"/>
      <c r="L29" s="67"/>
      <c r="M29" s="68"/>
      <c r="N29"/>
    </row>
    <row r="30" spans="4:14">
      <c r="D30" s="67"/>
      <c r="E30" s="69"/>
      <c r="F30" s="67"/>
      <c r="G30" s="67"/>
      <c r="H30" s="67"/>
      <c r="I30" s="67"/>
      <c r="J30" s="67"/>
      <c r="K30" s="67"/>
      <c r="L30" s="67"/>
      <c r="M30" s="68"/>
      <c r="N30"/>
    </row>
    <row r="31" spans="4:14">
      <c r="D31" s="67"/>
      <c r="E31" s="69"/>
      <c r="F31" s="67"/>
      <c r="G31" s="67"/>
      <c r="H31" s="67"/>
      <c r="I31" s="67"/>
      <c r="J31" s="67"/>
      <c r="K31" s="67"/>
      <c r="L31" s="67"/>
      <c r="M31" s="68"/>
      <c r="N31"/>
    </row>
    <row r="32" spans="4:14">
      <c r="D32" s="74"/>
      <c r="E32" s="75"/>
      <c r="F32" s="74"/>
      <c r="G32" s="74"/>
      <c r="H32" s="74"/>
      <c r="I32" s="74"/>
      <c r="J32" s="74"/>
      <c r="K32" s="74"/>
      <c r="L32" s="74"/>
      <c r="M32" s="75"/>
    </row>
    <row r="33" spans="4:13">
      <c r="D33" s="73"/>
      <c r="E33" s="73"/>
      <c r="F33" s="73"/>
      <c r="G33" s="73"/>
      <c r="H33" s="73"/>
      <c r="I33" s="73"/>
      <c r="J33" s="73"/>
      <c r="K33" s="73"/>
      <c r="L33" s="73"/>
      <c r="M33" s="73"/>
    </row>
    <row r="34" spans="4:13">
      <c r="D34" s="73"/>
      <c r="E34" s="73"/>
      <c r="F34" s="73"/>
      <c r="G34" s="73"/>
      <c r="H34" s="73"/>
      <c r="I34" s="73"/>
      <c r="J34" s="73"/>
      <c r="K34" s="73"/>
      <c r="L34" s="73"/>
      <c r="M34" s="73"/>
    </row>
    <row r="35" spans="4:13">
      <c r="D35" s="73"/>
      <c r="E35" s="73"/>
      <c r="F35" s="73"/>
      <c r="G35" s="73"/>
      <c r="H35" s="73"/>
      <c r="I35" s="73"/>
      <c r="J35" s="73"/>
      <c r="K35" s="73"/>
      <c r="L35" s="73"/>
      <c r="M35" s="73"/>
    </row>
    <row r="36" spans="4:13">
      <c r="D36" s="73"/>
      <c r="E36" s="73"/>
      <c r="F36" s="73"/>
      <c r="G36" s="73"/>
      <c r="H36" s="73"/>
      <c r="I36" s="73"/>
      <c r="J36" s="73"/>
      <c r="K36" s="73"/>
      <c r="L36" s="73"/>
      <c r="M36" s="73"/>
    </row>
    <row r="37" spans="4:13">
      <c r="D37" s="73"/>
      <c r="E37" s="73"/>
      <c r="F37" s="73"/>
      <c r="G37" s="73"/>
      <c r="H37" s="73"/>
      <c r="I37" s="73"/>
      <c r="J37" s="73"/>
      <c r="K37" s="73"/>
      <c r="L37" s="73"/>
      <c r="M37" s="73"/>
    </row>
    <row r="38" spans="4:13">
      <c r="D38" s="73"/>
      <c r="E38" s="73"/>
      <c r="F38" s="73"/>
      <c r="G38" s="73"/>
      <c r="H38" s="73"/>
      <c r="I38" s="73"/>
      <c r="J38" s="73"/>
      <c r="K38" s="73"/>
      <c r="L38" s="73"/>
      <c r="M38" s="73"/>
    </row>
    <row r="39" spans="4:13">
      <c r="D39" s="73"/>
      <c r="E39" s="73"/>
      <c r="F39" s="73"/>
      <c r="G39" s="73"/>
      <c r="H39" s="73"/>
      <c r="I39" s="73"/>
      <c r="J39" s="73"/>
      <c r="K39" s="73"/>
      <c r="L39" s="73"/>
      <c r="M39" s="73"/>
    </row>
    <row r="40" spans="4:13">
      <c r="D40" s="73"/>
      <c r="E40" s="73"/>
      <c r="F40" s="73"/>
      <c r="G40" s="73"/>
      <c r="H40" s="73"/>
      <c r="I40" s="73"/>
      <c r="J40" s="73"/>
      <c r="K40" s="73"/>
      <c r="L40" s="73"/>
      <c r="M40" s="73"/>
    </row>
    <row r="41" spans="4:13">
      <c r="D41" s="73"/>
      <c r="E41" s="73"/>
      <c r="F41" s="73"/>
      <c r="G41" s="73"/>
      <c r="H41" s="73"/>
      <c r="I41" s="73"/>
      <c r="J41" s="73"/>
      <c r="K41" s="73"/>
      <c r="L41" s="73"/>
      <c r="M41" s="73"/>
    </row>
    <row r="42" spans="4:13">
      <c r="D42" s="73"/>
      <c r="E42" s="73"/>
      <c r="F42" s="73"/>
      <c r="G42" s="73"/>
      <c r="H42" s="73"/>
      <c r="I42" s="73"/>
      <c r="J42" s="73"/>
      <c r="K42" s="73"/>
      <c r="L42" s="73"/>
      <c r="M42" s="73"/>
    </row>
    <row r="43" spans="4:13">
      <c r="D43" s="73"/>
      <c r="E43" s="73"/>
      <c r="F43" s="73"/>
      <c r="G43" s="73"/>
      <c r="H43" s="73"/>
      <c r="I43" s="73"/>
      <c r="J43" s="73"/>
      <c r="K43" s="73"/>
      <c r="L43" s="73"/>
      <c r="M43" s="73"/>
    </row>
    <row r="44" spans="4:13">
      <c r="D44" s="73"/>
      <c r="E44" s="73"/>
      <c r="F44" s="73"/>
      <c r="G44" s="73"/>
      <c r="H44" s="73"/>
      <c r="I44" s="73"/>
      <c r="J44" s="73"/>
      <c r="K44" s="73"/>
      <c r="L44" s="73"/>
      <c r="M44" s="73"/>
    </row>
    <row r="45" spans="4:13">
      <c r="D45" s="73"/>
      <c r="E45" s="73"/>
      <c r="F45" s="73"/>
      <c r="G45" s="73"/>
      <c r="H45" s="73"/>
      <c r="I45" s="73"/>
      <c r="J45" s="73"/>
      <c r="K45" s="73"/>
      <c r="L45" s="73"/>
      <c r="M45" s="73"/>
    </row>
    <row r="46" spans="4:13">
      <c r="D46" s="73"/>
      <c r="E46" s="73"/>
      <c r="F46" s="73"/>
      <c r="G46" s="73"/>
      <c r="H46" s="73"/>
      <c r="I46" s="73"/>
      <c r="J46" s="73"/>
      <c r="K46" s="73"/>
      <c r="L46" s="73"/>
      <c r="M46" s="73"/>
    </row>
    <row r="47" spans="4:13">
      <c r="D47" s="73"/>
      <c r="E47" s="73"/>
      <c r="F47" s="73"/>
      <c r="G47" s="73"/>
      <c r="H47" s="73"/>
      <c r="I47" s="73"/>
      <c r="J47" s="73"/>
      <c r="K47" s="73"/>
      <c r="L47" s="73"/>
      <c r="M47" s="73"/>
    </row>
    <row r="48" spans="4:13">
      <c r="D48" s="73"/>
      <c r="E48" s="73"/>
      <c r="F48" s="73"/>
      <c r="G48" s="73"/>
      <c r="H48" s="73"/>
      <c r="I48" s="73"/>
      <c r="J48" s="73"/>
      <c r="K48" s="73"/>
      <c r="L48" s="73"/>
      <c r="M48" s="73"/>
    </row>
    <row r="49" spans="4:13">
      <c r="D49" s="73"/>
      <c r="E49" s="73"/>
      <c r="F49" s="73"/>
      <c r="G49" s="73"/>
      <c r="H49" s="73"/>
      <c r="I49" s="73"/>
      <c r="J49" s="73"/>
      <c r="K49" s="73"/>
      <c r="L49" s="73"/>
      <c r="M49" s="73"/>
    </row>
    <row r="50" spans="4:13">
      <c r="D50" s="73"/>
      <c r="E50" s="73"/>
      <c r="F50" s="73"/>
      <c r="G50" s="73"/>
      <c r="H50" s="73"/>
      <c r="I50" s="73"/>
      <c r="J50" s="73"/>
      <c r="K50" s="73"/>
      <c r="L50" s="73"/>
      <c r="M50" s="73"/>
    </row>
    <row r="51" spans="4:13">
      <c r="D51" s="73"/>
      <c r="E51" s="73"/>
      <c r="F51" s="73"/>
      <c r="G51" s="73"/>
      <c r="H51" s="73"/>
      <c r="I51" s="73"/>
      <c r="J51" s="73"/>
      <c r="K51" s="73"/>
      <c r="L51" s="73"/>
      <c r="M51" s="73"/>
    </row>
    <row r="52" spans="4:13">
      <c r="D52" s="73"/>
      <c r="E52" s="73"/>
      <c r="F52" s="73"/>
      <c r="G52" s="73"/>
      <c r="H52" s="73"/>
      <c r="I52" s="73"/>
      <c r="J52" s="73"/>
      <c r="K52" s="73"/>
      <c r="L52" s="73"/>
      <c r="M52" s="73"/>
    </row>
    <row r="53" spans="4:13">
      <c r="D53" s="73"/>
      <c r="E53" s="73"/>
      <c r="F53" s="73"/>
      <c r="G53" s="73"/>
      <c r="H53" s="73"/>
      <c r="I53" s="73"/>
      <c r="J53" s="73"/>
      <c r="K53" s="73"/>
      <c r="L53" s="73"/>
      <c r="M53" s="73"/>
    </row>
    <row r="54" spans="4:13">
      <c r="D54" s="73"/>
      <c r="E54" s="73"/>
      <c r="F54" s="73"/>
      <c r="G54" s="73"/>
      <c r="H54" s="73"/>
      <c r="I54" s="73"/>
      <c r="J54" s="73"/>
      <c r="K54" s="73"/>
      <c r="L54" s="73"/>
      <c r="M54" s="73"/>
    </row>
    <row r="55" spans="4:13">
      <c r="D55" s="73"/>
      <c r="E55" s="73"/>
      <c r="F55" s="73"/>
      <c r="G55" s="73"/>
      <c r="H55" s="73"/>
      <c r="I55" s="73"/>
      <c r="J55" s="73"/>
      <c r="K55" s="73"/>
      <c r="L55" s="73"/>
      <c r="M55" s="73"/>
    </row>
    <row r="56" spans="4:13">
      <c r="D56" s="73"/>
      <c r="E56" s="73"/>
      <c r="F56" s="73"/>
      <c r="G56" s="73"/>
      <c r="H56" s="73"/>
      <c r="I56" s="73"/>
      <c r="J56" s="73"/>
      <c r="K56" s="73"/>
      <c r="L56" s="73"/>
      <c r="M56" s="73"/>
    </row>
    <row r="57" spans="4:13">
      <c r="D57" s="73"/>
      <c r="E57" s="73"/>
      <c r="F57" s="73"/>
      <c r="G57" s="73"/>
      <c r="H57" s="73"/>
      <c r="I57" s="73"/>
      <c r="J57" s="73"/>
      <c r="K57" s="73"/>
      <c r="L57" s="73"/>
      <c r="M57" s="73"/>
    </row>
    <row r="58" spans="4:13">
      <c r="D58" s="73"/>
      <c r="E58" s="73"/>
      <c r="F58" s="73"/>
      <c r="G58" s="73"/>
      <c r="H58" s="73"/>
      <c r="I58" s="73"/>
      <c r="J58" s="73"/>
      <c r="K58" s="73"/>
      <c r="L58" s="73"/>
      <c r="M58" s="73"/>
    </row>
    <row r="59" spans="4:13">
      <c r="D59" s="73"/>
      <c r="E59" s="73"/>
      <c r="F59" s="73"/>
      <c r="G59" s="73"/>
      <c r="H59" s="73"/>
      <c r="I59" s="73"/>
      <c r="J59" s="73"/>
      <c r="K59" s="73"/>
      <c r="L59" s="73"/>
      <c r="M59" s="73"/>
    </row>
    <row r="60" spans="4:13">
      <c r="D60" s="73"/>
      <c r="E60" s="73"/>
      <c r="F60" s="73"/>
      <c r="G60" s="73"/>
      <c r="H60" s="73"/>
      <c r="I60" s="73"/>
      <c r="J60" s="73"/>
      <c r="K60" s="73"/>
      <c r="L60" s="73"/>
      <c r="M60" s="73"/>
    </row>
    <row r="61" spans="4:13">
      <c r="D61" s="73"/>
      <c r="E61" s="73"/>
      <c r="F61" s="73"/>
      <c r="G61" s="73"/>
      <c r="H61" s="73"/>
      <c r="I61" s="73"/>
      <c r="J61" s="73"/>
      <c r="K61" s="73"/>
      <c r="L61" s="73"/>
      <c r="M61" s="73"/>
    </row>
    <row r="62" spans="4:13">
      <c r="D62" s="73"/>
      <c r="E62" s="73"/>
      <c r="F62" s="73"/>
      <c r="G62" s="73"/>
      <c r="H62" s="73"/>
      <c r="I62" s="73"/>
      <c r="J62" s="73"/>
      <c r="K62" s="73"/>
      <c r="L62" s="73"/>
      <c r="M62" s="73"/>
    </row>
    <row r="63" spans="4:13">
      <c r="D63" s="73"/>
      <c r="E63" s="73"/>
      <c r="F63" s="73"/>
      <c r="G63" s="73"/>
      <c r="H63" s="73"/>
      <c r="I63" s="73"/>
      <c r="J63" s="73"/>
      <c r="K63" s="73"/>
      <c r="L63" s="73"/>
      <c r="M63" s="73"/>
    </row>
    <row r="64" spans="4:13">
      <c r="D64" s="73"/>
      <c r="E64" s="73"/>
      <c r="F64" s="73"/>
      <c r="G64" s="73"/>
      <c r="H64" s="73"/>
      <c r="I64" s="73"/>
      <c r="J64" s="73"/>
      <c r="K64" s="73"/>
      <c r="L64" s="73"/>
      <c r="M64" s="73"/>
    </row>
    <row r="65" spans="4:13">
      <c r="D65" s="73"/>
      <c r="E65" s="73"/>
      <c r="F65" s="73"/>
      <c r="G65" s="73"/>
      <c r="H65" s="73"/>
      <c r="I65" s="73"/>
      <c r="J65" s="73"/>
      <c r="K65" s="73"/>
      <c r="L65" s="73"/>
      <c r="M65" s="73"/>
    </row>
    <row r="66" spans="4:13">
      <c r="D66" s="73"/>
      <c r="E66" s="73"/>
      <c r="F66" s="73"/>
      <c r="G66" s="73"/>
      <c r="H66" s="73"/>
      <c r="I66" s="73"/>
      <c r="J66" s="73"/>
      <c r="K66" s="73"/>
      <c r="L66" s="73"/>
      <c r="M66" s="73"/>
    </row>
    <row r="67" spans="4:13">
      <c r="D67" s="73"/>
      <c r="E67" s="73"/>
      <c r="F67" s="73"/>
      <c r="G67" s="73"/>
      <c r="H67" s="73"/>
      <c r="I67" s="73"/>
      <c r="J67" s="73"/>
      <c r="K67" s="73"/>
      <c r="L67" s="73"/>
      <c r="M67" s="73"/>
    </row>
    <row r="68" spans="4:13">
      <c r="D68" s="73"/>
      <c r="E68" s="73"/>
      <c r="F68" s="73"/>
      <c r="G68" s="73"/>
      <c r="H68" s="73"/>
      <c r="I68" s="73"/>
      <c r="J68" s="73"/>
      <c r="K68" s="73"/>
      <c r="L68" s="73"/>
      <c r="M68" s="73"/>
    </row>
    <row r="69" spans="4:13">
      <c r="D69" s="73"/>
      <c r="E69" s="73"/>
      <c r="F69" s="73"/>
      <c r="G69" s="73"/>
      <c r="H69" s="73"/>
      <c r="I69" s="73"/>
      <c r="J69" s="73"/>
      <c r="K69" s="73"/>
      <c r="L69" s="73"/>
      <c r="M69" s="73"/>
    </row>
    <row r="70" spans="4:13">
      <c r="D70" s="73"/>
      <c r="E70" s="73"/>
      <c r="F70" s="73"/>
      <c r="G70" s="73"/>
      <c r="H70" s="73"/>
      <c r="I70" s="73"/>
      <c r="J70" s="73"/>
      <c r="K70" s="73"/>
      <c r="L70" s="73"/>
      <c r="M70" s="73"/>
    </row>
    <row r="71" spans="4:13">
      <c r="D71" s="73"/>
      <c r="E71" s="73"/>
      <c r="F71" s="73"/>
      <c r="G71" s="73"/>
      <c r="H71" s="73"/>
      <c r="I71" s="73"/>
      <c r="J71" s="73"/>
      <c r="K71" s="73"/>
      <c r="L71" s="73"/>
      <c r="M71" s="73"/>
    </row>
    <row r="72" spans="4:13">
      <c r="D72" s="73"/>
      <c r="E72" s="73"/>
      <c r="F72" s="73"/>
      <c r="G72" s="73"/>
      <c r="H72" s="73"/>
      <c r="I72" s="73"/>
      <c r="J72" s="73"/>
      <c r="K72" s="73"/>
      <c r="L72" s="73"/>
      <c r="M72" s="73"/>
    </row>
    <row r="73" spans="4:13">
      <c r="D73" s="73"/>
      <c r="E73" s="73"/>
      <c r="F73" s="73"/>
      <c r="G73" s="73"/>
      <c r="H73" s="73"/>
      <c r="I73" s="73"/>
      <c r="J73" s="73"/>
      <c r="K73" s="73"/>
      <c r="L73" s="73"/>
      <c r="M73" s="73"/>
    </row>
    <row r="74" spans="4:13">
      <c r="D74" s="73"/>
      <c r="E74" s="73"/>
      <c r="F74" s="73"/>
      <c r="G74" s="73"/>
      <c r="H74" s="73"/>
      <c r="I74" s="73"/>
      <c r="J74" s="73"/>
      <c r="K74" s="73"/>
      <c r="L74" s="73"/>
      <c r="M74" s="73"/>
    </row>
    <row r="75" spans="4:13">
      <c r="D75" s="73"/>
      <c r="E75" s="73"/>
      <c r="F75" s="73"/>
      <c r="G75" s="73"/>
      <c r="H75" s="73"/>
      <c r="I75" s="73"/>
      <c r="J75" s="73"/>
      <c r="K75" s="73"/>
      <c r="L75" s="73"/>
      <c r="M75" s="73"/>
    </row>
    <row r="76" spans="4:13">
      <c r="D76" s="73"/>
      <c r="E76" s="73"/>
      <c r="F76" s="73"/>
      <c r="G76" s="73"/>
      <c r="H76" s="73"/>
      <c r="I76" s="73"/>
      <c r="J76" s="73"/>
      <c r="K76" s="73"/>
      <c r="L76" s="73"/>
      <c r="M76" s="73"/>
    </row>
    <row r="77" spans="4:13">
      <c r="D77" s="73"/>
      <c r="E77" s="73"/>
      <c r="F77" s="73"/>
      <c r="G77" s="73"/>
      <c r="H77" s="73"/>
      <c r="I77" s="73"/>
      <c r="J77" s="73"/>
      <c r="K77" s="73"/>
      <c r="L77" s="73"/>
      <c r="M77" s="73"/>
    </row>
    <row r="78" spans="4:13">
      <c r="D78" s="73"/>
      <c r="E78" s="73"/>
      <c r="F78" s="73"/>
      <c r="G78" s="73"/>
      <c r="H78" s="73"/>
      <c r="I78" s="73"/>
      <c r="J78" s="73"/>
      <c r="K78" s="73"/>
      <c r="L78" s="73"/>
      <c r="M78" s="73"/>
    </row>
    <row r="79" spans="4:13">
      <c r="D79" s="73"/>
      <c r="E79" s="73"/>
      <c r="F79" s="73"/>
      <c r="G79" s="73"/>
      <c r="H79" s="73"/>
      <c r="I79" s="73"/>
      <c r="J79" s="73"/>
      <c r="K79" s="73"/>
      <c r="L79" s="73"/>
      <c r="M79" s="73"/>
    </row>
    <row r="80" spans="4:13">
      <c r="D80" s="73"/>
      <c r="E80" s="73"/>
      <c r="F80" s="73"/>
      <c r="G80" s="73"/>
      <c r="H80" s="73"/>
      <c r="I80" s="73"/>
      <c r="J80" s="73"/>
      <c r="K80" s="73"/>
      <c r="L80" s="73"/>
      <c r="M80" s="73"/>
    </row>
    <row r="81" spans="4:13">
      <c r="D81" s="73"/>
      <c r="E81" s="73"/>
      <c r="F81" s="73"/>
      <c r="G81" s="73"/>
      <c r="H81" s="73"/>
      <c r="I81" s="73"/>
      <c r="J81" s="73"/>
      <c r="K81" s="73"/>
      <c r="L81" s="73"/>
      <c r="M81" s="73"/>
    </row>
    <row r="82" spans="4:13">
      <c r="D82" s="73"/>
      <c r="E82" s="73"/>
      <c r="F82" s="73"/>
      <c r="G82" s="73"/>
      <c r="H82" s="73"/>
      <c r="I82" s="73"/>
      <c r="J82" s="73"/>
      <c r="K82" s="73"/>
      <c r="L82" s="73"/>
      <c r="M82" s="73"/>
    </row>
    <row r="83" spans="4:13">
      <c r="D83" s="73"/>
      <c r="E83" s="73"/>
      <c r="F83" s="73"/>
      <c r="G83" s="73"/>
      <c r="H83" s="73"/>
      <c r="I83" s="73"/>
      <c r="J83" s="73"/>
      <c r="K83" s="73"/>
      <c r="L83" s="73"/>
      <c r="M83" s="73"/>
    </row>
    <row r="84" spans="4:13">
      <c r="D84" s="73"/>
      <c r="E84" s="73"/>
      <c r="F84" s="73"/>
      <c r="G84" s="73"/>
      <c r="H84" s="73"/>
      <c r="I84" s="73"/>
      <c r="J84" s="73"/>
      <c r="K84" s="73"/>
      <c r="L84" s="73"/>
      <c r="M84" s="73"/>
    </row>
    <row r="85" spans="4:13">
      <c r="D85" s="73"/>
      <c r="E85" s="73"/>
      <c r="F85" s="73"/>
      <c r="G85" s="73"/>
      <c r="H85" s="73"/>
      <c r="I85" s="73"/>
      <c r="J85" s="73"/>
      <c r="K85" s="73"/>
      <c r="L85" s="73"/>
      <c r="M85" s="73"/>
    </row>
    <row r="86" spans="4:13">
      <c r="D86" s="73"/>
      <c r="E86" s="73"/>
      <c r="F86" s="73"/>
      <c r="G86" s="73"/>
      <c r="H86" s="73"/>
      <c r="I86" s="73"/>
      <c r="J86" s="73"/>
      <c r="K86" s="73"/>
      <c r="L86" s="73"/>
      <c r="M86" s="73"/>
    </row>
    <row r="87" spans="4:13">
      <c r="D87" s="73"/>
      <c r="E87" s="73"/>
      <c r="F87" s="73"/>
      <c r="G87" s="73"/>
      <c r="H87" s="73"/>
      <c r="I87" s="73"/>
      <c r="J87" s="73"/>
      <c r="K87" s="73"/>
      <c r="L87" s="73"/>
      <c r="M87" s="73"/>
    </row>
    <row r="88" spans="4:13">
      <c r="D88" s="73"/>
      <c r="E88" s="73"/>
      <c r="F88" s="73"/>
      <c r="G88" s="73"/>
      <c r="H88" s="73"/>
      <c r="I88" s="73"/>
      <c r="J88" s="73"/>
      <c r="K88" s="73"/>
      <c r="L88" s="73"/>
      <c r="M88" s="73"/>
    </row>
    <row r="89" spans="4:13">
      <c r="D89" s="73"/>
      <c r="E89" s="73"/>
      <c r="F89" s="73"/>
      <c r="G89" s="73"/>
      <c r="H89" s="73"/>
      <c r="I89" s="73"/>
      <c r="J89" s="73"/>
      <c r="K89" s="73"/>
      <c r="L89" s="73"/>
      <c r="M89" s="73"/>
    </row>
    <row r="90" spans="4:13">
      <c r="D90" s="73"/>
      <c r="E90" s="73"/>
      <c r="F90" s="73"/>
      <c r="G90" s="73"/>
      <c r="H90" s="73"/>
      <c r="I90" s="73"/>
      <c r="J90" s="73"/>
      <c r="K90" s="73"/>
      <c r="L90" s="73"/>
      <c r="M90" s="73"/>
    </row>
    <row r="91" spans="4:13">
      <c r="D91" s="73"/>
      <c r="E91" s="73"/>
      <c r="F91" s="73"/>
      <c r="G91" s="73"/>
      <c r="H91" s="73"/>
      <c r="I91" s="73"/>
      <c r="J91" s="73"/>
      <c r="K91" s="73"/>
      <c r="L91" s="73"/>
      <c r="M91" s="73"/>
    </row>
    <row r="92" spans="4:13">
      <c r="D92" s="73"/>
      <c r="E92" s="73"/>
      <c r="F92" s="73"/>
      <c r="G92" s="73"/>
      <c r="H92" s="73"/>
      <c r="I92" s="73"/>
      <c r="J92" s="73"/>
      <c r="K92" s="73"/>
      <c r="L92" s="73"/>
      <c r="M92" s="73"/>
    </row>
    <row r="93" spans="4:13">
      <c r="D93" s="73"/>
      <c r="E93" s="73"/>
      <c r="F93" s="73"/>
      <c r="G93" s="73"/>
      <c r="H93" s="73"/>
      <c r="I93" s="73"/>
      <c r="J93" s="73"/>
      <c r="K93" s="73"/>
      <c r="L93" s="73"/>
      <c r="M93" s="73"/>
    </row>
    <row r="94" spans="4:13">
      <c r="D94" s="73"/>
      <c r="E94" s="73"/>
      <c r="F94" s="73"/>
      <c r="G94" s="73"/>
      <c r="H94" s="73"/>
      <c r="I94" s="73"/>
      <c r="J94" s="73"/>
      <c r="K94" s="73"/>
      <c r="L94" s="73"/>
      <c r="M94" s="73"/>
    </row>
    <row r="95" spans="4:13">
      <c r="D95" s="73"/>
      <c r="E95" s="73"/>
      <c r="F95" s="73"/>
      <c r="G95" s="73"/>
      <c r="H95" s="73"/>
      <c r="I95" s="73"/>
      <c r="J95" s="73"/>
      <c r="K95" s="73"/>
      <c r="L95" s="73"/>
      <c r="M95" s="73"/>
    </row>
    <row r="96" spans="4:13">
      <c r="D96" s="73"/>
      <c r="E96" s="73"/>
      <c r="F96" s="73"/>
      <c r="G96" s="73"/>
      <c r="H96" s="73"/>
      <c r="I96" s="73"/>
      <c r="J96" s="73"/>
      <c r="K96" s="73"/>
      <c r="L96" s="73"/>
      <c r="M96" s="73"/>
    </row>
    <row r="97" spans="4:13">
      <c r="D97" s="73"/>
      <c r="E97" s="73"/>
      <c r="F97" s="73"/>
      <c r="G97" s="73"/>
      <c r="H97" s="73"/>
      <c r="I97" s="73"/>
      <c r="J97" s="73"/>
      <c r="K97" s="73"/>
      <c r="L97" s="73"/>
      <c r="M97" s="73"/>
    </row>
    <row r="98" spans="4:13">
      <c r="D98" s="73"/>
      <c r="E98" s="73"/>
      <c r="F98" s="73"/>
      <c r="G98" s="73"/>
      <c r="H98" s="73"/>
      <c r="I98" s="73"/>
      <c r="J98" s="73"/>
      <c r="K98" s="73"/>
      <c r="L98" s="73"/>
      <c r="M98" s="73"/>
    </row>
    <row r="99" spans="4:13">
      <c r="D99" s="73"/>
      <c r="E99" s="73"/>
      <c r="F99" s="73"/>
      <c r="G99" s="73"/>
      <c r="H99" s="73"/>
      <c r="I99" s="73"/>
      <c r="J99" s="73"/>
      <c r="K99" s="73"/>
      <c r="L99" s="73"/>
      <c r="M99" s="73"/>
    </row>
    <row r="100" spans="4:13">
      <c r="D100" s="73"/>
      <c r="E100" s="73"/>
      <c r="F100" s="73"/>
      <c r="G100" s="73"/>
      <c r="H100" s="73"/>
      <c r="I100" s="73"/>
      <c r="J100" s="73"/>
      <c r="K100" s="73"/>
      <c r="L100" s="73"/>
      <c r="M100" s="73"/>
    </row>
    <row r="101" spans="4:13">
      <c r="D101" s="73"/>
      <c r="E101" s="73"/>
      <c r="F101" s="73"/>
      <c r="G101" s="73"/>
      <c r="H101" s="73"/>
      <c r="I101" s="73"/>
      <c r="J101" s="73"/>
      <c r="K101" s="73"/>
      <c r="L101" s="73"/>
      <c r="M101" s="73"/>
    </row>
    <row r="102" spans="4:13">
      <c r="D102" s="73"/>
      <c r="E102" s="73"/>
      <c r="F102" s="73"/>
      <c r="G102" s="73"/>
      <c r="H102" s="73"/>
      <c r="I102" s="73"/>
      <c r="J102" s="73"/>
      <c r="K102" s="73"/>
      <c r="L102" s="73"/>
      <c r="M102" s="73"/>
    </row>
    <row r="103" spans="4:13">
      <c r="D103" s="73"/>
      <c r="E103" s="73"/>
      <c r="F103" s="73"/>
      <c r="G103" s="73"/>
      <c r="H103" s="73"/>
      <c r="I103" s="73"/>
      <c r="J103" s="73"/>
      <c r="K103" s="73"/>
      <c r="L103" s="73"/>
      <c r="M103" s="73"/>
    </row>
    <row r="104" spans="4:13">
      <c r="D104" s="73"/>
      <c r="E104" s="73"/>
      <c r="F104" s="73"/>
      <c r="G104" s="73"/>
      <c r="H104" s="73"/>
      <c r="I104" s="73"/>
      <c r="J104" s="73"/>
      <c r="K104" s="73"/>
      <c r="L104" s="73"/>
      <c r="M104" s="73"/>
    </row>
    <row r="105" spans="4:13">
      <c r="D105" s="73"/>
      <c r="E105" s="73"/>
      <c r="F105" s="73"/>
      <c r="G105" s="73"/>
      <c r="H105" s="73"/>
      <c r="I105" s="73"/>
      <c r="J105" s="73"/>
      <c r="K105" s="73"/>
      <c r="L105" s="73"/>
      <c r="M105" s="73"/>
    </row>
    <row r="106" spans="4:13">
      <c r="D106" s="73"/>
      <c r="E106" s="73"/>
      <c r="F106" s="73"/>
      <c r="G106" s="73"/>
      <c r="H106" s="73"/>
      <c r="I106" s="73"/>
      <c r="J106" s="73"/>
      <c r="K106" s="73"/>
      <c r="L106" s="73"/>
      <c r="M106" s="73"/>
    </row>
    <row r="107" spans="4:13">
      <c r="D107" s="73"/>
      <c r="E107" s="73"/>
      <c r="F107" s="73"/>
      <c r="G107" s="73"/>
      <c r="H107" s="73"/>
      <c r="I107" s="73"/>
      <c r="J107" s="73"/>
      <c r="K107" s="73"/>
      <c r="L107" s="73"/>
      <c r="M107" s="73"/>
    </row>
    <row r="108" spans="4:13">
      <c r="D108" s="73"/>
      <c r="E108" s="73"/>
      <c r="F108" s="73"/>
      <c r="G108" s="73"/>
      <c r="H108" s="73"/>
      <c r="I108" s="73"/>
      <c r="J108" s="73"/>
      <c r="K108" s="73"/>
      <c r="L108" s="73"/>
      <c r="M108" s="73"/>
    </row>
    <row r="109" spans="4:13">
      <c r="D109" s="73"/>
      <c r="E109" s="73"/>
      <c r="F109" s="73"/>
      <c r="G109" s="73"/>
      <c r="H109" s="73"/>
      <c r="I109" s="73"/>
      <c r="J109" s="73"/>
      <c r="K109" s="73"/>
      <c r="L109" s="73"/>
      <c r="M109" s="73"/>
    </row>
    <row r="110" spans="4:13">
      <c r="D110" s="73"/>
      <c r="E110" s="73"/>
      <c r="F110" s="73"/>
      <c r="G110" s="73"/>
      <c r="H110" s="73"/>
      <c r="I110" s="73"/>
      <c r="J110" s="73"/>
      <c r="K110" s="73"/>
      <c r="L110" s="73"/>
      <c r="M110" s="73"/>
    </row>
    <row r="111" spans="4:13">
      <c r="D111" s="73"/>
      <c r="E111" s="73"/>
      <c r="F111" s="73"/>
      <c r="G111" s="73"/>
      <c r="H111" s="73"/>
      <c r="I111" s="73"/>
      <c r="J111" s="73"/>
      <c r="K111" s="73"/>
      <c r="L111" s="73"/>
      <c r="M111" s="73"/>
    </row>
    <row r="112" spans="4:13">
      <c r="D112" s="73"/>
      <c r="E112" s="73"/>
      <c r="F112" s="73"/>
      <c r="G112" s="73"/>
      <c r="H112" s="73"/>
      <c r="I112" s="73"/>
      <c r="J112" s="73"/>
      <c r="K112" s="73"/>
      <c r="L112" s="73"/>
      <c r="M112" s="73"/>
    </row>
    <row r="113" spans="4:13">
      <c r="D113" s="73"/>
      <c r="E113" s="73"/>
      <c r="F113" s="73"/>
      <c r="G113" s="73"/>
      <c r="H113" s="73"/>
      <c r="I113" s="73"/>
      <c r="J113" s="73"/>
      <c r="K113" s="73"/>
      <c r="L113" s="73"/>
      <c r="M113" s="73"/>
    </row>
    <row r="114" spans="4:13">
      <c r="D114" s="73"/>
      <c r="E114" s="73"/>
      <c r="F114" s="73"/>
      <c r="G114" s="73"/>
      <c r="H114" s="73"/>
      <c r="I114" s="73"/>
      <c r="J114" s="73"/>
      <c r="K114" s="73"/>
      <c r="L114" s="73"/>
      <c r="M114" s="73"/>
    </row>
    <row r="115" spans="4:13">
      <c r="D115" s="73"/>
      <c r="E115" s="73"/>
      <c r="F115" s="73"/>
      <c r="G115" s="73"/>
      <c r="H115" s="73"/>
      <c r="I115" s="73"/>
      <c r="J115" s="73"/>
      <c r="K115" s="73"/>
      <c r="L115" s="73"/>
      <c r="M115" s="73"/>
    </row>
    <row r="116" spans="4:13">
      <c r="D116" s="73"/>
      <c r="E116" s="73"/>
      <c r="F116" s="73"/>
      <c r="G116" s="73"/>
      <c r="H116" s="73"/>
      <c r="I116" s="73"/>
      <c r="J116" s="73"/>
      <c r="K116" s="73"/>
      <c r="L116" s="73"/>
      <c r="M116" s="73"/>
    </row>
    <row r="117" spans="4:13">
      <c r="D117" s="73"/>
      <c r="E117" s="73"/>
      <c r="F117" s="73"/>
      <c r="G117" s="73"/>
      <c r="H117" s="73"/>
      <c r="I117" s="73"/>
      <c r="J117" s="73"/>
      <c r="K117" s="73"/>
      <c r="L117" s="73"/>
      <c r="M117" s="73"/>
    </row>
    <row r="118" spans="4:13">
      <c r="D118" s="73"/>
      <c r="E118" s="73"/>
      <c r="F118" s="73"/>
      <c r="G118" s="73"/>
      <c r="H118" s="73"/>
      <c r="I118" s="73"/>
      <c r="J118" s="73"/>
      <c r="K118" s="73"/>
      <c r="L118" s="73"/>
      <c r="M118" s="73"/>
    </row>
    <row r="119" spans="4:13">
      <c r="D119" s="73"/>
      <c r="E119" s="73"/>
      <c r="F119" s="73"/>
      <c r="G119" s="73"/>
      <c r="H119" s="73"/>
      <c r="I119" s="73"/>
      <c r="J119" s="73"/>
      <c r="K119" s="73"/>
      <c r="L119" s="73"/>
      <c r="M119" s="73"/>
    </row>
    <row r="120" spans="4:13">
      <c r="D120" s="73"/>
      <c r="E120" s="73"/>
      <c r="F120" s="73"/>
      <c r="G120" s="73"/>
      <c r="H120" s="73"/>
      <c r="I120" s="73"/>
      <c r="J120" s="73"/>
      <c r="K120" s="73"/>
      <c r="L120" s="73"/>
      <c r="M120" s="73"/>
    </row>
    <row r="121" spans="4:13">
      <c r="D121" s="73"/>
      <c r="E121" s="73"/>
      <c r="F121" s="73"/>
      <c r="G121" s="73"/>
      <c r="H121" s="73"/>
      <c r="I121" s="73"/>
      <c r="J121" s="73"/>
      <c r="K121" s="73"/>
      <c r="L121" s="73"/>
      <c r="M121" s="73"/>
    </row>
    <row r="122" spans="4:13">
      <c r="D122" s="73"/>
      <c r="E122" s="73"/>
      <c r="F122" s="73"/>
      <c r="G122" s="73"/>
      <c r="H122" s="73"/>
      <c r="I122" s="73"/>
      <c r="J122" s="73"/>
      <c r="K122" s="73"/>
      <c r="L122" s="73"/>
      <c r="M122" s="73"/>
    </row>
    <row r="123" spans="4:13">
      <c r="D123" s="73"/>
      <c r="E123" s="73"/>
      <c r="F123" s="73"/>
      <c r="G123" s="73"/>
      <c r="H123" s="73"/>
      <c r="I123" s="73"/>
      <c r="J123" s="73"/>
      <c r="K123" s="73"/>
      <c r="L123" s="73"/>
      <c r="M123" s="73"/>
    </row>
    <row r="124" spans="4:13">
      <c r="D124" s="73"/>
      <c r="E124" s="73"/>
      <c r="F124" s="73"/>
      <c r="G124" s="73"/>
      <c r="H124" s="73"/>
      <c r="I124" s="73"/>
      <c r="J124" s="73"/>
      <c r="K124" s="73"/>
      <c r="L124" s="73"/>
      <c r="M124" s="73"/>
    </row>
    <row r="125" spans="4:13">
      <c r="D125" s="73"/>
      <c r="E125" s="73"/>
      <c r="F125" s="73"/>
      <c r="G125" s="73"/>
      <c r="H125" s="73"/>
      <c r="I125" s="73"/>
      <c r="J125" s="73"/>
      <c r="K125" s="73"/>
      <c r="L125" s="73"/>
      <c r="M125" s="73"/>
    </row>
    <row r="126" spans="4:13">
      <c r="D126" s="73"/>
      <c r="E126" s="73"/>
      <c r="F126" s="73"/>
      <c r="G126" s="73"/>
      <c r="H126" s="73"/>
      <c r="I126" s="73"/>
      <c r="J126" s="73"/>
      <c r="K126" s="73"/>
      <c r="L126" s="73"/>
      <c r="M126" s="73"/>
    </row>
    <row r="127" spans="4:13">
      <c r="D127" s="73"/>
      <c r="E127" s="73"/>
      <c r="F127" s="73"/>
      <c r="G127" s="73"/>
      <c r="H127" s="73"/>
      <c r="I127" s="73"/>
      <c r="J127" s="73"/>
      <c r="K127" s="73"/>
      <c r="L127" s="73"/>
      <c r="M127" s="73"/>
    </row>
    <row r="128" spans="4:13">
      <c r="D128" s="73"/>
      <c r="E128" s="73"/>
      <c r="F128" s="73"/>
      <c r="G128" s="73"/>
      <c r="H128" s="73"/>
      <c r="I128" s="73"/>
      <c r="J128" s="73"/>
      <c r="K128" s="73"/>
      <c r="L128" s="73"/>
      <c r="M128" s="73"/>
    </row>
    <row r="129" spans="4:13">
      <c r="D129" s="73"/>
      <c r="E129" s="73"/>
      <c r="F129" s="73"/>
      <c r="G129" s="73"/>
      <c r="H129" s="73"/>
      <c r="I129" s="73"/>
      <c r="J129" s="73"/>
      <c r="K129" s="73"/>
      <c r="L129" s="73"/>
      <c r="M129" s="73"/>
    </row>
    <row r="130" spans="4:13">
      <c r="D130" s="73"/>
      <c r="E130" s="73"/>
      <c r="F130" s="73"/>
      <c r="G130" s="73"/>
      <c r="H130" s="73"/>
      <c r="I130" s="73"/>
      <c r="J130" s="73"/>
      <c r="K130" s="73"/>
      <c r="L130" s="73"/>
      <c r="M130" s="73"/>
    </row>
    <row r="131" spans="4:13">
      <c r="D131" s="73"/>
      <c r="E131" s="73"/>
      <c r="F131" s="73"/>
      <c r="G131" s="73"/>
      <c r="H131" s="73"/>
      <c r="I131" s="73"/>
      <c r="J131" s="73"/>
      <c r="K131" s="73"/>
      <c r="L131" s="73"/>
      <c r="M131" s="73"/>
    </row>
    <row r="132" spans="4:13">
      <c r="D132" s="73"/>
      <c r="E132" s="73"/>
      <c r="F132" s="73"/>
      <c r="G132" s="73"/>
      <c r="H132" s="73"/>
      <c r="I132" s="73"/>
      <c r="J132" s="73"/>
      <c r="K132" s="73"/>
      <c r="L132" s="73"/>
      <c r="M132" s="73"/>
    </row>
    <row r="133" spans="4:13">
      <c r="D133" s="73"/>
      <c r="E133" s="73"/>
      <c r="F133" s="73"/>
      <c r="G133" s="73"/>
      <c r="H133" s="73"/>
      <c r="I133" s="73"/>
      <c r="J133" s="73"/>
      <c r="K133" s="73"/>
      <c r="L133" s="73"/>
      <c r="M133" s="73"/>
    </row>
    <row r="134" spans="4:13">
      <c r="D134" s="73"/>
      <c r="E134" s="73"/>
      <c r="F134" s="73"/>
      <c r="G134" s="73"/>
      <c r="H134" s="73"/>
      <c r="I134" s="73"/>
      <c r="J134" s="73"/>
      <c r="K134" s="73"/>
      <c r="L134" s="73"/>
      <c r="M134" s="73"/>
    </row>
    <row r="135" spans="4:13">
      <c r="D135" s="73"/>
      <c r="E135" s="73"/>
      <c r="F135" s="73"/>
      <c r="G135" s="73"/>
      <c r="H135" s="73"/>
      <c r="I135" s="73"/>
      <c r="J135" s="73"/>
      <c r="K135" s="73"/>
      <c r="L135" s="73"/>
      <c r="M135" s="73"/>
    </row>
    <row r="136" spans="4:13">
      <c r="D136" s="73"/>
      <c r="E136" s="73"/>
      <c r="F136" s="73"/>
      <c r="G136" s="73"/>
      <c r="H136" s="73"/>
      <c r="I136" s="73"/>
      <c r="J136" s="73"/>
      <c r="K136" s="73"/>
      <c r="L136" s="73"/>
      <c r="M136" s="73"/>
    </row>
    <row r="137" spans="4:13">
      <c r="D137" s="73"/>
      <c r="E137" s="73"/>
      <c r="F137" s="73"/>
      <c r="G137" s="73"/>
      <c r="H137" s="73"/>
      <c r="I137" s="73"/>
      <c r="J137" s="73"/>
      <c r="K137" s="73"/>
      <c r="L137" s="73"/>
      <c r="M137" s="73"/>
    </row>
    <row r="138" spans="4:13">
      <c r="D138" s="73"/>
      <c r="E138" s="73"/>
      <c r="F138" s="73"/>
      <c r="G138" s="73"/>
      <c r="H138" s="73"/>
      <c r="I138" s="73"/>
      <c r="J138" s="73"/>
      <c r="K138" s="73"/>
      <c r="L138" s="73"/>
      <c r="M138" s="73"/>
    </row>
    <row r="139" spans="4:13">
      <c r="D139" s="73"/>
      <c r="E139" s="73"/>
      <c r="F139" s="73"/>
      <c r="G139" s="73"/>
      <c r="H139" s="73"/>
      <c r="I139" s="73"/>
      <c r="J139" s="73"/>
      <c r="K139" s="73"/>
      <c r="L139" s="73"/>
      <c r="M139" s="73"/>
    </row>
    <row r="140" spans="4:13">
      <c r="D140" s="73"/>
      <c r="E140" s="73"/>
      <c r="F140" s="73"/>
      <c r="G140" s="73"/>
      <c r="H140" s="73"/>
      <c r="I140" s="73"/>
      <c r="J140" s="73"/>
      <c r="K140" s="73"/>
      <c r="L140" s="73"/>
      <c r="M140" s="73"/>
    </row>
    <row r="141" spans="4:13">
      <c r="D141" s="73"/>
      <c r="E141" s="73"/>
      <c r="F141" s="73"/>
      <c r="G141" s="73"/>
      <c r="H141" s="73"/>
      <c r="I141" s="73"/>
      <c r="J141" s="73"/>
      <c r="K141" s="73"/>
      <c r="L141" s="73"/>
      <c r="M141" s="73"/>
    </row>
    <row r="142" spans="4:13">
      <c r="D142" s="73"/>
      <c r="E142" s="73"/>
      <c r="F142" s="73"/>
      <c r="G142" s="73"/>
      <c r="H142" s="73"/>
      <c r="I142" s="73"/>
      <c r="J142" s="73"/>
      <c r="K142" s="73"/>
      <c r="L142" s="73"/>
      <c r="M142" s="73"/>
    </row>
    <row r="143" spans="4:13">
      <c r="D143" s="73"/>
      <c r="E143" s="73"/>
      <c r="F143" s="73"/>
      <c r="G143" s="73"/>
      <c r="H143" s="73"/>
      <c r="I143" s="73"/>
      <c r="J143" s="73"/>
      <c r="K143" s="73"/>
      <c r="L143" s="73"/>
      <c r="M143" s="73"/>
    </row>
    <row r="144" spans="4:13">
      <c r="D144" s="73"/>
      <c r="E144" s="73"/>
      <c r="F144" s="73"/>
      <c r="G144" s="73"/>
      <c r="H144" s="73"/>
      <c r="I144" s="73"/>
      <c r="J144" s="73"/>
      <c r="K144" s="73"/>
      <c r="L144" s="73"/>
      <c r="M144" s="73"/>
    </row>
    <row r="145" spans="4:13">
      <c r="D145" s="73"/>
      <c r="E145" s="73"/>
      <c r="F145" s="73"/>
      <c r="G145" s="73"/>
      <c r="H145" s="73"/>
      <c r="I145" s="73"/>
      <c r="J145" s="73"/>
      <c r="K145" s="73"/>
      <c r="L145" s="73"/>
      <c r="M145" s="73"/>
    </row>
    <row r="146" spans="4:13">
      <c r="D146" s="73"/>
      <c r="E146" s="73"/>
      <c r="F146" s="73"/>
      <c r="G146" s="73"/>
      <c r="H146" s="73"/>
      <c r="I146" s="73"/>
      <c r="J146" s="73"/>
      <c r="K146" s="73"/>
      <c r="L146" s="73"/>
      <c r="M146" s="73"/>
    </row>
    <row r="147" spans="4:13">
      <c r="D147" s="73"/>
      <c r="E147" s="73"/>
      <c r="F147" s="73"/>
      <c r="G147" s="73"/>
      <c r="H147" s="73"/>
      <c r="I147" s="73"/>
      <c r="J147" s="73"/>
      <c r="K147" s="73"/>
      <c r="L147" s="73"/>
      <c r="M147" s="73"/>
    </row>
    <row r="148" spans="4:13">
      <c r="D148" s="73"/>
      <c r="E148" s="73"/>
      <c r="F148" s="73"/>
      <c r="G148" s="73"/>
      <c r="H148" s="73"/>
      <c r="I148" s="73"/>
      <c r="J148" s="73"/>
      <c r="K148" s="73"/>
      <c r="L148" s="73"/>
      <c r="M148" s="73"/>
    </row>
    <row r="149" spans="4:13">
      <c r="D149" s="73"/>
      <c r="E149" s="73"/>
      <c r="F149" s="73"/>
      <c r="G149" s="73"/>
      <c r="H149" s="73"/>
      <c r="I149" s="73"/>
      <c r="J149" s="73"/>
      <c r="K149" s="73"/>
      <c r="L149" s="73"/>
      <c r="M149" s="73"/>
    </row>
    <row r="150" spans="4:13">
      <c r="D150" s="73"/>
      <c r="E150" s="73"/>
      <c r="F150" s="73"/>
      <c r="G150" s="73"/>
      <c r="H150" s="73"/>
      <c r="I150" s="73"/>
      <c r="J150" s="73"/>
      <c r="K150" s="73"/>
      <c r="L150" s="73"/>
      <c r="M150" s="73"/>
    </row>
    <row r="151" spans="4:13">
      <c r="D151" s="73"/>
      <c r="E151" s="73"/>
      <c r="F151" s="73"/>
      <c r="G151" s="73"/>
      <c r="H151" s="73"/>
      <c r="I151" s="73"/>
      <c r="J151" s="73"/>
      <c r="K151" s="73"/>
      <c r="L151" s="73"/>
      <c r="M151" s="73"/>
    </row>
    <row r="152" spans="4:13">
      <c r="D152" s="73"/>
      <c r="E152" s="73"/>
      <c r="F152" s="73"/>
      <c r="G152" s="73"/>
      <c r="H152" s="73"/>
      <c r="I152" s="73"/>
      <c r="J152" s="73"/>
      <c r="K152" s="73"/>
      <c r="L152" s="73"/>
      <c r="M152" s="73"/>
    </row>
    <row r="153" spans="4:13">
      <c r="D153" s="73"/>
      <c r="E153" s="73"/>
      <c r="F153" s="73"/>
      <c r="G153" s="73"/>
      <c r="H153" s="73"/>
      <c r="I153" s="73"/>
      <c r="J153" s="73"/>
      <c r="K153" s="73"/>
      <c r="L153" s="73"/>
      <c r="M153" s="73"/>
    </row>
    <row r="154" spans="4:13">
      <c r="D154" s="73"/>
      <c r="E154" s="73"/>
      <c r="F154" s="73"/>
      <c r="G154" s="73"/>
      <c r="H154" s="73"/>
      <c r="I154" s="73"/>
      <c r="J154" s="73"/>
      <c r="K154" s="73"/>
      <c r="L154" s="73"/>
      <c r="M154" s="73"/>
    </row>
    <row r="155" spans="4:13">
      <c r="D155" s="73"/>
      <c r="E155" s="73"/>
      <c r="F155" s="73"/>
      <c r="G155" s="73"/>
      <c r="H155" s="73"/>
      <c r="I155" s="73"/>
      <c r="J155" s="73"/>
      <c r="K155" s="73"/>
      <c r="L155" s="73"/>
      <c r="M155" s="73"/>
    </row>
    <row r="156" spans="4:13">
      <c r="D156" s="73"/>
      <c r="E156" s="73"/>
      <c r="F156" s="73"/>
      <c r="G156" s="73"/>
      <c r="H156" s="73"/>
      <c r="I156" s="73"/>
      <c r="J156" s="73"/>
      <c r="K156" s="73"/>
      <c r="L156" s="73"/>
      <c r="M156" s="73"/>
    </row>
    <row r="157" spans="4:13">
      <c r="D157" s="73"/>
      <c r="E157" s="73"/>
      <c r="F157" s="73"/>
      <c r="G157" s="73"/>
      <c r="H157" s="73"/>
      <c r="I157" s="73"/>
      <c r="J157" s="73"/>
      <c r="K157" s="73"/>
      <c r="L157" s="73"/>
      <c r="M157" s="73"/>
    </row>
    <row r="158" spans="4:13">
      <c r="D158" s="73"/>
      <c r="E158" s="73"/>
      <c r="F158" s="73"/>
      <c r="G158" s="73"/>
      <c r="H158" s="73"/>
      <c r="I158" s="73"/>
      <c r="J158" s="73"/>
      <c r="K158" s="73"/>
      <c r="L158" s="73"/>
      <c r="M158" s="73"/>
    </row>
    <row r="159" spans="4:13">
      <c r="D159" s="73"/>
      <c r="E159" s="73"/>
      <c r="F159" s="73"/>
      <c r="G159" s="73"/>
      <c r="H159" s="73"/>
      <c r="I159" s="73"/>
      <c r="J159" s="73"/>
      <c r="K159" s="73"/>
      <c r="L159" s="73"/>
      <c r="M159" s="73"/>
    </row>
    <row r="160" spans="4:13">
      <c r="D160" s="73"/>
      <c r="E160" s="73"/>
      <c r="F160" s="73"/>
      <c r="G160" s="73"/>
      <c r="H160" s="73"/>
      <c r="I160" s="73"/>
      <c r="J160" s="73"/>
      <c r="K160" s="73"/>
      <c r="L160" s="73"/>
      <c r="M160" s="73"/>
    </row>
    <row r="161" spans="4:13">
      <c r="D161" s="73"/>
      <c r="E161" s="73"/>
      <c r="F161" s="73"/>
      <c r="G161" s="73"/>
      <c r="H161" s="73"/>
      <c r="I161" s="73"/>
      <c r="J161" s="73"/>
      <c r="K161" s="73"/>
      <c r="L161" s="73"/>
      <c r="M161" s="73"/>
    </row>
    <row r="162" spans="4:13">
      <c r="D162" s="73"/>
      <c r="E162" s="73"/>
      <c r="F162" s="73"/>
      <c r="G162" s="73"/>
      <c r="H162" s="73"/>
      <c r="I162" s="73"/>
      <c r="J162" s="73"/>
      <c r="K162" s="73"/>
      <c r="L162" s="73"/>
      <c r="M162" s="73"/>
    </row>
    <row r="163" spans="4:13">
      <c r="D163" s="73"/>
      <c r="E163" s="73"/>
      <c r="F163" s="73"/>
      <c r="G163" s="73"/>
      <c r="H163" s="73"/>
      <c r="I163" s="73"/>
      <c r="J163" s="73"/>
      <c r="K163" s="73"/>
      <c r="L163" s="73"/>
      <c r="M163" s="73"/>
    </row>
    <row r="164" spans="4:13">
      <c r="D164" s="73"/>
      <c r="E164" s="73"/>
      <c r="F164" s="73"/>
      <c r="G164" s="73"/>
      <c r="H164" s="73"/>
      <c r="I164" s="73"/>
      <c r="J164" s="73"/>
      <c r="K164" s="73"/>
      <c r="L164" s="73"/>
      <c r="M164" s="73"/>
    </row>
    <row r="165" spans="4:13">
      <c r="D165" s="73"/>
      <c r="E165" s="73"/>
      <c r="F165" s="73"/>
      <c r="G165" s="73"/>
      <c r="H165" s="73"/>
      <c r="I165" s="73"/>
      <c r="J165" s="73"/>
      <c r="K165" s="73"/>
      <c r="L165" s="73"/>
      <c r="M165" s="73"/>
    </row>
    <row r="166" spans="4:13">
      <c r="D166" s="73"/>
      <c r="E166" s="73"/>
      <c r="F166" s="73"/>
      <c r="G166" s="73"/>
      <c r="H166" s="73"/>
      <c r="I166" s="73"/>
      <c r="J166" s="73"/>
      <c r="K166" s="73"/>
      <c r="L166" s="73"/>
      <c r="M166" s="73"/>
    </row>
    <row r="167" spans="4:13">
      <c r="D167" s="73"/>
      <c r="E167" s="73"/>
      <c r="F167" s="73"/>
      <c r="G167" s="73"/>
      <c r="H167" s="73"/>
      <c r="I167" s="73"/>
      <c r="J167" s="73"/>
      <c r="K167" s="73"/>
      <c r="L167" s="73"/>
      <c r="M167" s="73"/>
    </row>
    <row r="168" spans="4:13">
      <c r="D168" s="73"/>
      <c r="E168" s="73"/>
      <c r="F168" s="73"/>
      <c r="G168" s="73"/>
      <c r="H168" s="73"/>
      <c r="I168" s="73"/>
      <c r="J168" s="73"/>
      <c r="K168" s="73"/>
      <c r="L168" s="73"/>
      <c r="M168" s="73"/>
    </row>
    <row r="169" spans="4:13">
      <c r="D169" s="73"/>
      <c r="E169" s="73"/>
      <c r="F169" s="73"/>
      <c r="G169" s="73"/>
      <c r="H169" s="73"/>
      <c r="I169" s="73"/>
      <c r="J169" s="73"/>
      <c r="K169" s="73"/>
      <c r="L169" s="73"/>
      <c r="M169" s="73"/>
    </row>
    <row r="170" spans="4:13">
      <c r="D170" s="73"/>
      <c r="E170" s="73"/>
      <c r="F170" s="73"/>
      <c r="G170" s="73"/>
      <c r="H170" s="73"/>
      <c r="I170" s="73"/>
      <c r="J170" s="73"/>
      <c r="K170" s="73"/>
      <c r="L170" s="73"/>
      <c r="M170" s="73"/>
    </row>
    <row r="171" spans="4:13">
      <c r="D171" s="73"/>
      <c r="E171" s="73"/>
      <c r="F171" s="73"/>
      <c r="G171" s="73"/>
      <c r="H171" s="73"/>
      <c r="I171" s="73"/>
      <c r="J171" s="73"/>
      <c r="K171" s="73"/>
      <c r="L171" s="73"/>
      <c r="M171" s="73"/>
    </row>
    <row r="172" spans="4:13">
      <c r="D172" s="73"/>
      <c r="E172" s="73"/>
      <c r="F172" s="73"/>
      <c r="G172" s="73"/>
      <c r="H172" s="73"/>
      <c r="I172" s="73"/>
      <c r="J172" s="73"/>
      <c r="K172" s="73"/>
      <c r="L172" s="73"/>
      <c r="M172" s="73"/>
    </row>
    <row r="173" spans="4:13">
      <c r="D173" s="73"/>
      <c r="E173" s="73"/>
      <c r="F173" s="73"/>
      <c r="G173" s="73"/>
      <c r="H173" s="73"/>
      <c r="I173" s="73"/>
      <c r="J173" s="73"/>
      <c r="K173" s="73"/>
      <c r="L173" s="73"/>
      <c r="M173" s="73"/>
    </row>
    <row r="174" spans="4:13">
      <c r="D174" s="73"/>
      <c r="E174" s="73"/>
      <c r="F174" s="73"/>
      <c r="G174" s="73"/>
      <c r="H174" s="73"/>
      <c r="I174" s="73"/>
      <c r="J174" s="73"/>
      <c r="K174" s="73"/>
      <c r="L174" s="73"/>
      <c r="M174" s="73"/>
    </row>
    <row r="175" spans="4:13">
      <c r="D175" s="73"/>
      <c r="E175" s="73"/>
      <c r="F175" s="73"/>
      <c r="G175" s="73"/>
      <c r="H175" s="73"/>
      <c r="I175" s="73"/>
      <c r="J175" s="73"/>
      <c r="K175" s="73"/>
      <c r="L175" s="73"/>
      <c r="M175" s="73"/>
    </row>
    <row r="176" spans="4:13">
      <c r="D176" s="73"/>
      <c r="E176" s="73"/>
      <c r="F176" s="73"/>
      <c r="G176" s="73"/>
      <c r="H176" s="73"/>
      <c r="I176" s="73"/>
      <c r="J176" s="73"/>
      <c r="K176" s="73"/>
      <c r="L176" s="73"/>
      <c r="M176" s="73"/>
    </row>
    <row r="177" spans="4:13">
      <c r="D177" s="73"/>
      <c r="E177" s="73"/>
      <c r="F177" s="73"/>
      <c r="G177" s="73"/>
      <c r="H177" s="73"/>
      <c r="I177" s="73"/>
      <c r="J177" s="73"/>
      <c r="K177" s="73"/>
      <c r="L177" s="73"/>
      <c r="M177" s="73"/>
    </row>
    <row r="178" spans="4:13">
      <c r="D178" s="73"/>
      <c r="E178" s="73"/>
      <c r="F178" s="73"/>
      <c r="G178" s="73"/>
      <c r="H178" s="73"/>
      <c r="I178" s="73"/>
      <c r="J178" s="73"/>
      <c r="K178" s="73"/>
      <c r="L178" s="73"/>
      <c r="M178" s="73"/>
    </row>
    <row r="179" spans="4:13">
      <c r="D179" s="73"/>
      <c r="E179" s="73"/>
      <c r="F179" s="73"/>
      <c r="G179" s="73"/>
      <c r="H179" s="73"/>
      <c r="I179" s="73"/>
      <c r="J179" s="73"/>
      <c r="K179" s="73"/>
      <c r="L179" s="73"/>
      <c r="M179" s="73"/>
    </row>
    <row r="180" spans="4:13">
      <c r="D180" s="73"/>
      <c r="E180" s="73"/>
      <c r="F180" s="73"/>
      <c r="G180" s="73"/>
      <c r="H180" s="73"/>
      <c r="I180" s="73"/>
      <c r="J180" s="73"/>
      <c r="K180" s="73"/>
      <c r="L180" s="73"/>
      <c r="M180" s="73"/>
    </row>
    <row r="181" spans="4:13">
      <c r="D181" s="73"/>
      <c r="E181" s="73"/>
      <c r="F181" s="73"/>
      <c r="G181" s="73"/>
      <c r="H181" s="73"/>
      <c r="I181" s="73"/>
      <c r="J181" s="73"/>
      <c r="K181" s="73"/>
      <c r="L181" s="73"/>
      <c r="M181" s="73"/>
    </row>
    <row r="182" spans="4:13">
      <c r="D182" s="73"/>
      <c r="E182" s="73"/>
      <c r="F182" s="73"/>
      <c r="G182" s="73"/>
      <c r="H182" s="73"/>
      <c r="I182" s="73"/>
      <c r="J182" s="73"/>
      <c r="K182" s="73"/>
      <c r="L182" s="73"/>
      <c r="M182" s="73"/>
    </row>
    <row r="183" spans="4:13">
      <c r="D183" s="73"/>
      <c r="E183" s="73"/>
      <c r="F183" s="73"/>
      <c r="G183" s="73"/>
      <c r="H183" s="73"/>
      <c r="I183" s="73"/>
      <c r="J183" s="73"/>
      <c r="K183" s="73"/>
      <c r="L183" s="73"/>
      <c r="M183" s="73"/>
    </row>
    <row r="184" spans="4:13">
      <c r="D184" s="73"/>
      <c r="E184" s="73"/>
      <c r="F184" s="73"/>
      <c r="G184" s="73"/>
      <c r="H184" s="73"/>
      <c r="I184" s="73"/>
      <c r="J184" s="73"/>
      <c r="K184" s="73"/>
      <c r="L184" s="73"/>
      <c r="M184" s="73"/>
    </row>
    <row r="185" spans="4:13">
      <c r="D185" s="73"/>
      <c r="E185" s="73"/>
      <c r="F185" s="73"/>
      <c r="G185" s="73"/>
      <c r="H185" s="73"/>
      <c r="I185" s="73"/>
      <c r="J185" s="73"/>
      <c r="K185" s="73"/>
      <c r="L185" s="73"/>
      <c r="M185" s="73"/>
    </row>
    <row r="186" spans="4:13">
      <c r="D186" s="73"/>
      <c r="E186" s="73"/>
      <c r="F186" s="73"/>
      <c r="G186" s="73"/>
      <c r="H186" s="73"/>
      <c r="I186" s="73"/>
      <c r="J186" s="73"/>
      <c r="K186" s="73"/>
      <c r="L186" s="73"/>
      <c r="M186" s="73"/>
    </row>
    <row r="187" spans="4:13">
      <c r="D187" s="73"/>
      <c r="E187" s="73"/>
      <c r="F187" s="73"/>
      <c r="G187" s="73"/>
      <c r="H187" s="73"/>
      <c r="I187" s="73"/>
      <c r="J187" s="73"/>
      <c r="K187" s="73"/>
      <c r="L187" s="73"/>
      <c r="M187" s="73"/>
    </row>
    <row r="188" spans="4:13">
      <c r="D188" s="73"/>
      <c r="E188" s="73"/>
      <c r="F188" s="73"/>
      <c r="G188" s="73"/>
      <c r="H188" s="73"/>
      <c r="I188" s="73"/>
      <c r="J188" s="73"/>
      <c r="K188" s="73"/>
      <c r="L188" s="73"/>
      <c r="M188" s="73"/>
    </row>
    <row r="189" spans="4:13">
      <c r="D189" s="73"/>
      <c r="E189" s="73"/>
      <c r="F189" s="73"/>
      <c r="G189" s="73"/>
      <c r="H189" s="73"/>
      <c r="I189" s="73"/>
      <c r="J189" s="73"/>
      <c r="K189" s="73"/>
      <c r="L189" s="73"/>
      <c r="M189" s="73"/>
    </row>
    <row r="190" spans="4:13">
      <c r="D190" s="73"/>
      <c r="E190" s="73"/>
      <c r="F190" s="73"/>
      <c r="G190" s="73"/>
      <c r="H190" s="73"/>
      <c r="I190" s="73"/>
      <c r="J190" s="73"/>
      <c r="K190" s="73"/>
      <c r="L190" s="73"/>
      <c r="M190" s="73"/>
    </row>
    <row r="191" spans="4:13">
      <c r="D191" s="73"/>
      <c r="E191" s="73"/>
      <c r="F191" s="73"/>
      <c r="G191" s="73"/>
      <c r="H191" s="73"/>
      <c r="I191" s="73"/>
      <c r="J191" s="73"/>
      <c r="K191" s="73"/>
      <c r="L191" s="73"/>
      <c r="M191" s="73"/>
    </row>
    <row r="192" spans="4:13">
      <c r="D192" s="73"/>
      <c r="E192" s="73"/>
      <c r="F192" s="73"/>
      <c r="G192" s="73"/>
      <c r="H192" s="73"/>
      <c r="I192" s="73"/>
      <c r="J192" s="73"/>
      <c r="K192" s="73"/>
      <c r="L192" s="73"/>
      <c r="M192" s="73"/>
    </row>
    <row r="193" spans="4:13">
      <c r="D193" s="73"/>
      <c r="E193" s="73"/>
      <c r="F193" s="73"/>
      <c r="G193" s="73"/>
      <c r="H193" s="73"/>
      <c r="I193" s="73"/>
      <c r="J193" s="73"/>
      <c r="K193" s="73"/>
      <c r="L193" s="73"/>
      <c r="M193" s="73"/>
    </row>
    <row r="194" spans="4:13">
      <c r="D194" s="73"/>
      <c r="E194" s="73"/>
      <c r="F194" s="73"/>
      <c r="G194" s="73"/>
      <c r="H194" s="73"/>
      <c r="I194" s="73"/>
      <c r="J194" s="73"/>
      <c r="K194" s="73"/>
      <c r="L194" s="73"/>
      <c r="M194" s="73"/>
    </row>
    <row r="195" spans="4:13">
      <c r="D195" s="73"/>
      <c r="E195" s="73"/>
      <c r="F195" s="73"/>
      <c r="G195" s="73"/>
      <c r="H195" s="73"/>
      <c r="I195" s="73"/>
      <c r="J195" s="73"/>
      <c r="K195" s="73"/>
      <c r="L195" s="73"/>
      <c r="M195" s="73"/>
    </row>
    <row r="196" spans="4:13">
      <c r="D196" s="73"/>
      <c r="E196" s="73"/>
      <c r="F196" s="73"/>
      <c r="G196" s="73"/>
      <c r="H196" s="73"/>
      <c r="I196" s="73"/>
      <c r="J196" s="73"/>
      <c r="K196" s="73"/>
      <c r="L196" s="73"/>
      <c r="M196" s="73"/>
    </row>
    <row r="197" spans="4:13">
      <c r="D197" s="73"/>
      <c r="E197" s="73"/>
      <c r="F197" s="73"/>
      <c r="G197" s="73"/>
      <c r="H197" s="73"/>
      <c r="I197" s="73"/>
      <c r="J197" s="73"/>
      <c r="K197" s="73"/>
      <c r="L197" s="73"/>
      <c r="M197" s="73"/>
    </row>
    <row r="198" spans="4:13">
      <c r="D198" s="73"/>
      <c r="E198" s="73"/>
      <c r="F198" s="73"/>
      <c r="G198" s="73"/>
      <c r="H198" s="73"/>
      <c r="I198" s="73"/>
      <c r="J198" s="73"/>
      <c r="K198" s="73"/>
      <c r="L198" s="73"/>
      <c r="M198" s="73"/>
    </row>
    <row r="199" spans="4:13">
      <c r="D199" s="73"/>
      <c r="E199" s="73"/>
      <c r="F199" s="73"/>
      <c r="G199" s="73"/>
      <c r="H199" s="73"/>
      <c r="I199" s="73"/>
      <c r="J199" s="73"/>
      <c r="K199" s="73"/>
      <c r="L199" s="73"/>
      <c r="M199" s="73"/>
    </row>
    <row r="200" spans="4:13">
      <c r="D200" s="73"/>
      <c r="E200" s="73"/>
      <c r="F200" s="73"/>
      <c r="G200" s="73"/>
      <c r="H200" s="73"/>
      <c r="I200" s="73"/>
      <c r="J200" s="73"/>
      <c r="K200" s="73"/>
      <c r="L200" s="73"/>
      <c r="M200" s="73"/>
    </row>
    <row r="201" spans="4:13">
      <c r="D201" s="73"/>
      <c r="E201" s="73"/>
      <c r="F201" s="73"/>
      <c r="G201" s="73"/>
      <c r="H201" s="73"/>
      <c r="I201" s="73"/>
      <c r="J201" s="73"/>
      <c r="K201" s="73"/>
      <c r="L201" s="73"/>
      <c r="M201" s="73"/>
    </row>
    <row r="202" spans="4:13">
      <c r="D202" s="73"/>
      <c r="E202" s="73"/>
      <c r="F202" s="73"/>
      <c r="G202" s="73"/>
      <c r="H202" s="73"/>
      <c r="I202" s="73"/>
      <c r="J202" s="73"/>
      <c r="K202" s="73"/>
      <c r="L202" s="73"/>
      <c r="M202" s="73"/>
    </row>
    <row r="203" spans="4:13">
      <c r="D203" s="73"/>
      <c r="E203" s="73"/>
      <c r="F203" s="73"/>
      <c r="G203" s="73"/>
      <c r="H203" s="73"/>
      <c r="I203" s="73"/>
      <c r="J203" s="73"/>
      <c r="K203" s="73"/>
      <c r="L203" s="73"/>
      <c r="M203" s="73"/>
    </row>
    <row r="204" spans="4:13">
      <c r="D204" s="73"/>
      <c r="E204" s="73"/>
      <c r="F204" s="73"/>
      <c r="G204" s="73"/>
      <c r="H204" s="73"/>
      <c r="I204" s="73"/>
      <c r="J204" s="73"/>
      <c r="K204" s="73"/>
      <c r="L204" s="73"/>
      <c r="M204" s="73"/>
    </row>
    <row r="205" spans="4:13">
      <c r="D205" s="73"/>
      <c r="E205" s="73"/>
      <c r="F205" s="73"/>
      <c r="G205" s="73"/>
      <c r="H205" s="73"/>
      <c r="I205" s="73"/>
      <c r="J205" s="73"/>
      <c r="K205" s="73"/>
      <c r="L205" s="73"/>
      <c r="M205" s="73"/>
    </row>
    <row r="206" spans="4:13">
      <c r="D206" s="73"/>
      <c r="E206" s="73"/>
      <c r="F206" s="73"/>
      <c r="G206" s="73"/>
      <c r="H206" s="73"/>
      <c r="I206" s="73"/>
      <c r="J206" s="73"/>
      <c r="K206" s="73"/>
      <c r="L206" s="73"/>
      <c r="M206" s="73"/>
    </row>
    <row r="207" spans="4:13">
      <c r="D207" s="73"/>
      <c r="E207" s="73"/>
      <c r="F207" s="73"/>
      <c r="G207" s="73"/>
      <c r="H207" s="73"/>
      <c r="I207" s="73"/>
      <c r="J207" s="73"/>
      <c r="K207" s="73"/>
      <c r="L207" s="73"/>
      <c r="M207" s="73"/>
    </row>
    <row r="208" spans="4:13">
      <c r="D208" s="73"/>
      <c r="E208" s="73"/>
      <c r="F208" s="73"/>
      <c r="G208" s="73"/>
      <c r="H208" s="73"/>
      <c r="I208" s="73"/>
      <c r="J208" s="73"/>
      <c r="K208" s="73"/>
      <c r="L208" s="73"/>
      <c r="M208" s="73"/>
    </row>
    <row r="209" spans="4:13">
      <c r="D209" s="73"/>
      <c r="E209" s="73"/>
      <c r="F209" s="73"/>
      <c r="G209" s="73"/>
      <c r="H209" s="73"/>
      <c r="I209" s="73"/>
      <c r="J209" s="73"/>
      <c r="K209" s="73"/>
      <c r="L209" s="73"/>
      <c r="M209" s="73"/>
    </row>
    <row r="210" spans="4:13">
      <c r="D210" s="73"/>
      <c r="E210" s="73"/>
      <c r="F210" s="73"/>
      <c r="G210" s="73"/>
      <c r="H210" s="73"/>
      <c r="I210" s="73"/>
      <c r="J210" s="73"/>
      <c r="K210" s="73"/>
      <c r="L210" s="73"/>
      <c r="M210" s="73"/>
    </row>
    <row r="211" spans="4:13">
      <c r="D211" s="73"/>
      <c r="E211" s="73"/>
      <c r="F211" s="73"/>
      <c r="G211" s="73"/>
      <c r="H211" s="73"/>
      <c r="I211" s="73"/>
      <c r="J211" s="73"/>
      <c r="K211" s="73"/>
      <c r="L211" s="73"/>
      <c r="M211" s="73"/>
    </row>
    <row r="212" spans="4:13">
      <c r="D212" s="73"/>
      <c r="E212" s="73"/>
      <c r="F212" s="73"/>
      <c r="G212" s="73"/>
      <c r="H212" s="73"/>
      <c r="I212" s="73"/>
      <c r="J212" s="73"/>
      <c r="K212" s="73"/>
      <c r="L212" s="73"/>
      <c r="M212" s="73"/>
    </row>
    <row r="213" spans="4:13">
      <c r="D213" s="73"/>
      <c r="E213" s="73"/>
      <c r="F213" s="73"/>
      <c r="G213" s="73"/>
      <c r="H213" s="73"/>
      <c r="I213" s="73"/>
      <c r="J213" s="73"/>
      <c r="K213" s="73"/>
      <c r="L213" s="73"/>
      <c r="M213" s="73"/>
    </row>
    <row r="214" spans="4:13">
      <c r="D214" s="73"/>
      <c r="E214" s="73"/>
      <c r="F214" s="73"/>
      <c r="G214" s="73"/>
      <c r="H214" s="73"/>
      <c r="I214" s="73"/>
      <c r="J214" s="73"/>
      <c r="K214" s="73"/>
      <c r="L214" s="73"/>
      <c r="M214" s="73"/>
    </row>
    <row r="215" spans="4:13">
      <c r="D215" s="73"/>
      <c r="E215" s="73"/>
      <c r="F215" s="73"/>
      <c r="G215" s="73"/>
      <c r="H215" s="73"/>
      <c r="I215" s="73"/>
      <c r="J215" s="73"/>
      <c r="K215" s="73"/>
      <c r="L215" s="73"/>
      <c r="M215" s="73"/>
    </row>
    <row r="216" spans="4:13">
      <c r="D216" s="73"/>
      <c r="E216" s="73"/>
      <c r="F216" s="73"/>
      <c r="G216" s="73"/>
      <c r="H216" s="73"/>
      <c r="I216" s="73"/>
      <c r="J216" s="73"/>
      <c r="K216" s="73"/>
      <c r="L216" s="73"/>
      <c r="M216" s="73"/>
    </row>
    <row r="217" spans="4:13">
      <c r="D217" s="73"/>
      <c r="E217" s="73"/>
      <c r="F217" s="73"/>
      <c r="G217" s="73"/>
      <c r="H217" s="73"/>
      <c r="I217" s="73"/>
      <c r="J217" s="73"/>
      <c r="K217" s="73"/>
      <c r="L217" s="73"/>
      <c r="M217" s="73"/>
    </row>
    <row r="218" spans="4:13">
      <c r="D218" s="73"/>
      <c r="E218" s="73"/>
      <c r="F218" s="73"/>
      <c r="G218" s="73"/>
      <c r="H218" s="73"/>
      <c r="I218" s="73"/>
      <c r="J218" s="73"/>
      <c r="K218" s="73"/>
      <c r="L218" s="73"/>
      <c r="M218" s="73"/>
    </row>
    <row r="219" spans="4:13">
      <c r="D219" s="73"/>
      <c r="E219" s="73"/>
      <c r="F219" s="73"/>
      <c r="G219" s="73"/>
      <c r="H219" s="73"/>
      <c r="I219" s="73"/>
      <c r="J219" s="73"/>
      <c r="K219" s="73"/>
      <c r="L219" s="73"/>
      <c r="M219" s="73"/>
    </row>
    <row r="220" spans="4:13">
      <c r="D220" s="73"/>
      <c r="E220" s="73"/>
      <c r="F220" s="73"/>
      <c r="G220" s="73"/>
      <c r="H220" s="73"/>
      <c r="I220" s="73"/>
      <c r="J220" s="73"/>
      <c r="K220" s="73"/>
      <c r="L220" s="73"/>
      <c r="M220" s="73"/>
    </row>
    <row r="221" spans="4:13">
      <c r="D221" s="73"/>
      <c r="E221" s="73"/>
      <c r="F221" s="73"/>
      <c r="G221" s="73"/>
      <c r="H221" s="73"/>
      <c r="I221" s="73"/>
      <c r="J221" s="73"/>
      <c r="K221" s="73"/>
      <c r="L221" s="73"/>
      <c r="M221" s="73"/>
    </row>
    <row r="222" spans="4:13">
      <c r="D222" s="73"/>
      <c r="E222" s="73"/>
      <c r="F222" s="73"/>
      <c r="G222" s="73"/>
      <c r="H222" s="73"/>
      <c r="I222" s="73"/>
      <c r="J222" s="73"/>
      <c r="K222" s="73"/>
      <c r="L222" s="73"/>
      <c r="M222" s="73"/>
    </row>
    <row r="223" spans="4:13">
      <c r="D223" s="73"/>
      <c r="E223" s="73"/>
      <c r="F223" s="73"/>
      <c r="G223" s="73"/>
      <c r="H223" s="73"/>
      <c r="I223" s="73"/>
      <c r="J223" s="73"/>
      <c r="K223" s="73"/>
      <c r="L223" s="73"/>
      <c r="M223" s="73"/>
    </row>
    <row r="224" spans="4:13">
      <c r="D224" s="73"/>
      <c r="E224" s="73"/>
      <c r="F224" s="73"/>
      <c r="G224" s="73"/>
      <c r="H224" s="73"/>
      <c r="I224" s="73"/>
      <c r="J224" s="73"/>
      <c r="K224" s="73"/>
      <c r="L224" s="73"/>
      <c r="M224" s="73"/>
    </row>
    <row r="225" spans="4:13">
      <c r="D225" s="73"/>
      <c r="E225" s="73"/>
      <c r="F225" s="73"/>
      <c r="G225" s="73"/>
      <c r="H225" s="73"/>
      <c r="I225" s="73"/>
      <c r="J225" s="73"/>
      <c r="K225" s="73"/>
      <c r="L225" s="73"/>
      <c r="M225" s="73"/>
    </row>
    <row r="226" spans="4:13">
      <c r="D226" s="73"/>
      <c r="E226" s="73"/>
      <c r="F226" s="73"/>
      <c r="G226" s="73"/>
      <c r="H226" s="73"/>
      <c r="I226" s="73"/>
      <c r="J226" s="73"/>
      <c r="K226" s="73"/>
      <c r="L226" s="73"/>
      <c r="M226" s="73"/>
    </row>
    <row r="227" spans="4:13">
      <c r="D227" s="73"/>
      <c r="E227" s="73"/>
      <c r="F227" s="73"/>
      <c r="G227" s="73"/>
      <c r="H227" s="73"/>
      <c r="I227" s="73"/>
      <c r="J227" s="73"/>
      <c r="K227" s="73"/>
      <c r="L227" s="73"/>
      <c r="M227" s="73"/>
    </row>
    <row r="228" spans="4:13">
      <c r="D228" s="73"/>
      <c r="E228" s="73"/>
      <c r="F228" s="73"/>
      <c r="G228" s="73"/>
      <c r="H228" s="73"/>
      <c r="I228" s="73"/>
      <c r="J228" s="73"/>
      <c r="K228" s="73"/>
      <c r="L228" s="73"/>
      <c r="M228" s="73"/>
    </row>
    <row r="229" spans="4:13">
      <c r="D229" s="73"/>
      <c r="E229" s="73"/>
      <c r="F229" s="73"/>
      <c r="G229" s="73"/>
      <c r="H229" s="73"/>
      <c r="I229" s="73"/>
      <c r="J229" s="73"/>
      <c r="K229" s="73"/>
      <c r="L229" s="73"/>
      <c r="M229" s="73"/>
    </row>
    <row r="230" spans="4:13">
      <c r="D230" s="73"/>
      <c r="E230" s="73"/>
      <c r="F230" s="73"/>
      <c r="G230" s="73"/>
      <c r="H230" s="73"/>
      <c r="I230" s="73"/>
      <c r="J230" s="73"/>
      <c r="K230" s="73"/>
      <c r="L230" s="73"/>
      <c r="M230" s="73"/>
    </row>
    <row r="231" spans="4:13">
      <c r="D231" s="73"/>
      <c r="E231" s="73"/>
      <c r="F231" s="73"/>
      <c r="G231" s="73"/>
      <c r="H231" s="73"/>
      <c r="I231" s="73"/>
      <c r="J231" s="73"/>
      <c r="K231" s="73"/>
      <c r="L231" s="73"/>
      <c r="M231" s="73"/>
    </row>
    <row r="232" spans="4:13">
      <c r="D232" s="73"/>
      <c r="E232" s="73"/>
      <c r="F232" s="73"/>
      <c r="G232" s="73"/>
      <c r="H232" s="73"/>
      <c r="I232" s="73"/>
      <c r="J232" s="73"/>
      <c r="K232" s="73"/>
      <c r="L232" s="73"/>
      <c r="M232" s="73"/>
    </row>
    <row r="233" spans="4:13">
      <c r="D233" s="73"/>
      <c r="E233" s="73"/>
      <c r="F233" s="73"/>
      <c r="G233" s="73"/>
      <c r="H233" s="73"/>
      <c r="I233" s="73"/>
      <c r="J233" s="73"/>
      <c r="K233" s="73"/>
      <c r="L233" s="73"/>
      <c r="M233" s="73"/>
    </row>
    <row r="234" spans="4:13">
      <c r="D234" s="73"/>
      <c r="E234" s="73"/>
      <c r="F234" s="73"/>
      <c r="G234" s="73"/>
      <c r="H234" s="73"/>
      <c r="I234" s="73"/>
      <c r="J234" s="73"/>
      <c r="K234" s="73"/>
      <c r="L234" s="73"/>
      <c r="M234" s="73"/>
    </row>
    <row r="235" spans="4:13">
      <c r="D235" s="73"/>
      <c r="E235" s="73"/>
      <c r="F235" s="73"/>
      <c r="G235" s="73"/>
      <c r="H235" s="73"/>
      <c r="I235" s="73"/>
      <c r="J235" s="73"/>
      <c r="K235" s="73"/>
      <c r="L235" s="73"/>
      <c r="M235" s="73"/>
    </row>
    <row r="236" spans="4:13">
      <c r="D236" s="73"/>
      <c r="E236" s="73"/>
      <c r="F236" s="73"/>
      <c r="G236" s="73"/>
      <c r="H236" s="73"/>
      <c r="I236" s="73"/>
      <c r="J236" s="73"/>
      <c r="K236" s="73"/>
      <c r="L236" s="73"/>
      <c r="M236" s="73"/>
    </row>
    <row r="237" spans="4:13">
      <c r="D237" s="73"/>
      <c r="E237" s="73"/>
      <c r="F237" s="73"/>
      <c r="G237" s="73"/>
      <c r="H237" s="73"/>
      <c r="I237" s="73"/>
      <c r="J237" s="73"/>
      <c r="K237" s="73"/>
      <c r="L237" s="73"/>
      <c r="M237" s="73"/>
    </row>
  </sheetData>
  <mergeCells count="6">
    <mergeCell ref="D3:M4"/>
    <mergeCell ref="D5:E5"/>
    <mergeCell ref="F5:G5"/>
    <mergeCell ref="H5:I5"/>
    <mergeCell ref="J5:K5"/>
    <mergeCell ref="L5:M5"/>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4308-FD0A-46D0-B125-06E5AAB8B2D7}">
  <dimension ref="A1:AV43"/>
  <sheetViews>
    <sheetView workbookViewId="0">
      <selection activeCell="F9" sqref="F9"/>
    </sheetView>
  </sheetViews>
  <sheetFormatPr defaultRowHeight="15.6" customHeight="1"/>
  <cols>
    <col min="1" max="1" width="8.75" style="70"/>
    <col min="2" max="2" width="27" style="70" customWidth="1"/>
    <col min="3" max="3" width="8.75" style="73"/>
    <col min="4" max="4" width="6.875" style="73" customWidth="1"/>
    <col min="5" max="5" width="57.25" style="73" customWidth="1"/>
    <col min="6" max="7" width="13.5" style="73" bestFit="1" customWidth="1"/>
    <col min="8" max="46" width="8.75" style="73"/>
  </cols>
  <sheetData>
    <row r="1" spans="2:48" ht="15.6" customHeight="1">
      <c r="AU1" s="73"/>
      <c r="AV1" s="73"/>
    </row>
    <row r="2" spans="2:48" ht="15.6" customHeight="1" thickBot="1">
      <c r="AU2" s="73"/>
      <c r="AV2" s="73"/>
    </row>
    <row r="3" spans="2:48" ht="15" customHeight="1">
      <c r="D3" s="367" t="s">
        <v>9</v>
      </c>
      <c r="E3" s="368"/>
      <c r="F3" s="368"/>
      <c r="G3" s="369"/>
    </row>
    <row r="4" spans="2:48" ht="15" customHeight="1">
      <c r="D4" s="364" t="s">
        <v>107</v>
      </c>
      <c r="E4" s="365"/>
      <c r="F4" s="365"/>
      <c r="G4" s="366"/>
    </row>
    <row r="5" spans="2:48" ht="15" customHeight="1">
      <c r="D5" s="364" t="s">
        <v>108</v>
      </c>
      <c r="E5" s="365"/>
      <c r="F5" s="365"/>
      <c r="G5" s="366"/>
    </row>
    <row r="6" spans="2:48" ht="15" customHeight="1" thickBot="1">
      <c r="D6" s="114"/>
      <c r="E6" s="115"/>
      <c r="F6" s="115"/>
      <c r="G6" s="116"/>
    </row>
    <row r="7" spans="2:48" ht="15" customHeight="1" thickBot="1">
      <c r="D7" s="117" t="s">
        <v>67</v>
      </c>
      <c r="E7" s="117" t="s">
        <v>109</v>
      </c>
      <c r="F7" s="122" t="s">
        <v>110</v>
      </c>
      <c r="G7" s="122" t="s">
        <v>111</v>
      </c>
    </row>
    <row r="8" spans="2:48" ht="15" customHeight="1" thickBot="1">
      <c r="D8" s="343"/>
      <c r="E8" s="343"/>
      <c r="F8" s="345" t="s">
        <v>112</v>
      </c>
      <c r="G8" s="345" t="s">
        <v>112</v>
      </c>
    </row>
    <row r="9" spans="2:48" ht="15.6" customHeight="1">
      <c r="D9" s="76">
        <v>100</v>
      </c>
      <c r="E9" s="76" t="s">
        <v>113</v>
      </c>
      <c r="F9" s="344">
        <v>49750</v>
      </c>
      <c r="G9" s="346"/>
    </row>
    <row r="10" spans="2:48" ht="15.6" customHeight="1">
      <c r="D10" s="76">
        <v>105</v>
      </c>
      <c r="E10" s="76" t="s">
        <v>75</v>
      </c>
      <c r="F10" s="335">
        <v>300</v>
      </c>
      <c r="G10" s="336"/>
    </row>
    <row r="11" spans="2:48" ht="15.6" customHeight="1">
      <c r="D11" s="76">
        <v>110</v>
      </c>
      <c r="E11" s="76" t="s">
        <v>80</v>
      </c>
      <c r="F11" s="335">
        <v>400</v>
      </c>
      <c r="G11" s="336"/>
    </row>
    <row r="12" spans="2:48" ht="15.6" customHeight="1">
      <c r="B12" s="71" t="s">
        <v>87</v>
      </c>
      <c r="D12" s="76">
        <v>120</v>
      </c>
      <c r="E12" s="76" t="s">
        <v>84</v>
      </c>
      <c r="F12" s="335">
        <v>120000</v>
      </c>
      <c r="G12" s="336"/>
      <c r="M12" s="113"/>
    </row>
    <row r="13" spans="2:48" ht="15.6" customHeight="1">
      <c r="B13" s="71" t="s">
        <v>91</v>
      </c>
      <c r="D13" s="76">
        <v>130</v>
      </c>
      <c r="E13" s="76" t="s">
        <v>88</v>
      </c>
      <c r="F13" s="335">
        <v>5588.04</v>
      </c>
      <c r="G13" s="336"/>
    </row>
    <row r="14" spans="2:48" ht="15.6" customHeight="1">
      <c r="B14" s="71" t="s">
        <v>114</v>
      </c>
      <c r="D14" s="76">
        <v>140</v>
      </c>
      <c r="E14" s="76" t="s">
        <v>92</v>
      </c>
      <c r="F14" s="335">
        <v>5800</v>
      </c>
      <c r="G14" s="336"/>
    </row>
    <row r="15" spans="2:48" ht="15.6" customHeight="1">
      <c r="B15" s="72"/>
      <c r="D15" s="76">
        <v>141</v>
      </c>
      <c r="E15" s="76" t="s">
        <v>115</v>
      </c>
      <c r="F15" s="335"/>
      <c r="G15" s="336">
        <v>1250</v>
      </c>
    </row>
    <row r="16" spans="2:48" ht="15.6" customHeight="1">
      <c r="D16" s="76">
        <v>150</v>
      </c>
      <c r="E16" s="76" t="s">
        <v>96</v>
      </c>
      <c r="F16" s="335">
        <v>30000</v>
      </c>
      <c r="G16" s="336"/>
    </row>
    <row r="17" spans="4:7" ht="15.6" customHeight="1">
      <c r="D17" s="76">
        <v>151</v>
      </c>
      <c r="E17" s="76" t="s">
        <v>116</v>
      </c>
      <c r="F17" s="335"/>
      <c r="G17" s="336">
        <v>5700</v>
      </c>
    </row>
    <row r="18" spans="4:7" ht="15.6" customHeight="1">
      <c r="D18" s="76">
        <v>200</v>
      </c>
      <c r="E18" s="76" t="s">
        <v>71</v>
      </c>
      <c r="F18" s="335"/>
      <c r="G18" s="336">
        <v>2783</v>
      </c>
    </row>
    <row r="19" spans="4:7" ht="15.6" customHeight="1">
      <c r="D19" s="76">
        <v>210</v>
      </c>
      <c r="E19" s="76" t="s">
        <v>117</v>
      </c>
      <c r="F19" s="335"/>
      <c r="G19" s="336">
        <v>2470</v>
      </c>
    </row>
    <row r="20" spans="4:7" ht="15.6" customHeight="1">
      <c r="D20" s="76">
        <v>220</v>
      </c>
      <c r="E20" s="76" t="s">
        <v>81</v>
      </c>
      <c r="F20" s="335"/>
      <c r="G20" s="336">
        <v>5640</v>
      </c>
    </row>
    <row r="21" spans="4:7" ht="15.6" customHeight="1">
      <c r="D21" s="76">
        <v>230</v>
      </c>
      <c r="E21" s="76" t="s">
        <v>118</v>
      </c>
      <c r="F21" s="335"/>
      <c r="G21" s="336">
        <v>50000</v>
      </c>
    </row>
    <row r="22" spans="4:7" ht="15.6" customHeight="1">
      <c r="D22" s="76">
        <v>235</v>
      </c>
      <c r="E22" s="76" t="s">
        <v>89</v>
      </c>
      <c r="F22" s="335"/>
      <c r="G22" s="336">
        <v>60000</v>
      </c>
    </row>
    <row r="23" spans="4:7" ht="15.6" customHeight="1">
      <c r="D23" s="76">
        <v>300</v>
      </c>
      <c r="E23" s="76" t="s">
        <v>72</v>
      </c>
      <c r="F23" s="335"/>
      <c r="G23" s="336">
        <v>10000</v>
      </c>
    </row>
    <row r="24" spans="4:7" ht="15.6" customHeight="1">
      <c r="D24" s="76">
        <v>310</v>
      </c>
      <c r="E24" s="76" t="s">
        <v>77</v>
      </c>
      <c r="F24" s="335"/>
      <c r="G24" s="336">
        <v>103440.04</v>
      </c>
    </row>
    <row r="25" spans="4:7" ht="15.6" customHeight="1">
      <c r="D25" s="76">
        <v>400</v>
      </c>
      <c r="E25" s="76" t="s">
        <v>73</v>
      </c>
      <c r="F25" s="335"/>
      <c r="G25" s="336">
        <v>350000</v>
      </c>
    </row>
    <row r="26" spans="4:7" ht="15.6" customHeight="1">
      <c r="D26" s="76">
        <v>405</v>
      </c>
      <c r="E26" s="76" t="s">
        <v>78</v>
      </c>
      <c r="F26" s="335">
        <v>35000</v>
      </c>
      <c r="G26" s="336"/>
    </row>
    <row r="27" spans="4:7" ht="15.6" customHeight="1">
      <c r="D27" s="76">
        <v>406</v>
      </c>
      <c r="E27" s="76" t="s">
        <v>82</v>
      </c>
      <c r="F27" s="335"/>
      <c r="G27" s="336">
        <v>2930</v>
      </c>
    </row>
    <row r="28" spans="4:7" ht="15.6" customHeight="1">
      <c r="D28" s="76">
        <v>500</v>
      </c>
      <c r="E28" s="76" t="s">
        <v>74</v>
      </c>
      <c r="F28" s="335">
        <v>179500</v>
      </c>
      <c r="G28" s="336"/>
    </row>
    <row r="29" spans="4:7" ht="15.6" customHeight="1">
      <c r="D29" s="76">
        <v>505</v>
      </c>
      <c r="E29" s="76" t="s">
        <v>79</v>
      </c>
      <c r="F29" s="335"/>
      <c r="G29" s="336">
        <v>18000</v>
      </c>
    </row>
    <row r="30" spans="4:7" ht="15.6" customHeight="1">
      <c r="D30" s="76">
        <v>506</v>
      </c>
      <c r="E30" s="76" t="s">
        <v>83</v>
      </c>
      <c r="F30" s="335">
        <v>3500</v>
      </c>
      <c r="G30" s="336"/>
    </row>
    <row r="31" spans="4:7" ht="15.6" customHeight="1">
      <c r="D31" s="76">
        <v>510</v>
      </c>
      <c r="E31" s="76" t="s">
        <v>86</v>
      </c>
      <c r="F31" s="335">
        <v>13000</v>
      </c>
      <c r="G31" s="336"/>
    </row>
    <row r="32" spans="4:7" ht="15.6" customHeight="1">
      <c r="D32" s="76">
        <v>515</v>
      </c>
      <c r="E32" s="76" t="s">
        <v>90</v>
      </c>
      <c r="F32" s="335">
        <v>1300</v>
      </c>
      <c r="G32" s="336"/>
    </row>
    <row r="33" spans="4:7" ht="15.6" customHeight="1">
      <c r="D33" s="76">
        <v>520</v>
      </c>
      <c r="E33" s="76" t="s">
        <v>93</v>
      </c>
      <c r="F33" s="335">
        <v>5860</v>
      </c>
      <c r="G33" s="336"/>
    </row>
    <row r="34" spans="4:7" ht="15.6" customHeight="1">
      <c r="D34" s="76">
        <v>525</v>
      </c>
      <c r="E34" s="76" t="s">
        <v>95</v>
      </c>
      <c r="F34" s="335">
        <v>15000</v>
      </c>
      <c r="G34" s="336"/>
    </row>
    <row r="35" spans="4:7" ht="15.6" customHeight="1">
      <c r="D35" s="76">
        <v>530</v>
      </c>
      <c r="E35" s="76" t="s">
        <v>97</v>
      </c>
      <c r="F35" s="335">
        <v>10910</v>
      </c>
      <c r="G35" s="336"/>
    </row>
    <row r="36" spans="4:7" ht="15.6" customHeight="1">
      <c r="D36" s="76">
        <v>535</v>
      </c>
      <c r="E36" s="76" t="s">
        <v>99</v>
      </c>
      <c r="F36" s="335">
        <v>4500</v>
      </c>
      <c r="G36" s="336"/>
    </row>
    <row r="37" spans="4:7" ht="15.6" customHeight="1">
      <c r="D37" s="76">
        <v>540</v>
      </c>
      <c r="E37" s="76" t="s">
        <v>100</v>
      </c>
      <c r="F37" s="335">
        <v>30000</v>
      </c>
      <c r="G37" s="336"/>
    </row>
    <row r="38" spans="4:7" ht="15.6" customHeight="1">
      <c r="D38" s="76">
        <v>545</v>
      </c>
      <c r="E38" s="76" t="s">
        <v>101</v>
      </c>
      <c r="F38" s="335">
        <v>18660</v>
      </c>
      <c r="G38" s="336"/>
    </row>
    <row r="39" spans="4:7" ht="15.6" customHeight="1">
      <c r="D39" s="76">
        <v>550</v>
      </c>
      <c r="E39" s="76" t="s">
        <v>102</v>
      </c>
      <c r="F39" s="335">
        <v>5100</v>
      </c>
      <c r="G39" s="336"/>
    </row>
    <row r="40" spans="4:7" ht="15.6" customHeight="1">
      <c r="D40" s="76">
        <v>555</v>
      </c>
      <c r="E40" s="76" t="s">
        <v>103</v>
      </c>
      <c r="F40" s="335">
        <v>17590</v>
      </c>
      <c r="G40" s="336"/>
    </row>
    <row r="41" spans="4:7" ht="15.6" customHeight="1">
      <c r="D41" s="76">
        <v>560</v>
      </c>
      <c r="E41" s="76" t="s">
        <v>104</v>
      </c>
      <c r="F41" s="335">
        <v>60455</v>
      </c>
      <c r="G41" s="336"/>
    </row>
    <row r="42" spans="4:7" ht="15.6" customHeight="1" thickBot="1">
      <c r="D42" s="36"/>
      <c r="E42" s="36"/>
      <c r="F42" s="123">
        <f>SUM(F9:F41)</f>
        <v>612213.04</v>
      </c>
      <c r="G42" s="123">
        <f>SUM(G9:G41)</f>
        <v>612213.04</v>
      </c>
    </row>
    <row r="43" spans="4:7" ht="15.6" customHeight="1" thickTop="1"/>
  </sheetData>
  <mergeCells count="3">
    <mergeCell ref="D4:G4"/>
    <mergeCell ref="D5:G5"/>
    <mergeCell ref="D3:G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9B76-D05D-4DFD-B27F-2F99B2975FC1}">
  <dimension ref="A1:AP51"/>
  <sheetViews>
    <sheetView showGridLines="0" zoomScale="90" zoomScaleNormal="90" workbookViewId="0">
      <selection activeCell="H36" sqref="H36"/>
    </sheetView>
  </sheetViews>
  <sheetFormatPr defaultRowHeight="15.75"/>
  <cols>
    <col min="1" max="1" width="8.75" style="70"/>
    <col min="2" max="2" width="27" style="70" customWidth="1"/>
    <col min="3" max="3" width="8.75" style="73"/>
    <col min="4" max="4" width="15.625" style="73" customWidth="1"/>
    <col min="5" max="5" width="14.625" style="73" customWidth="1"/>
    <col min="6" max="6" width="4.75" style="73" customWidth="1"/>
    <col min="7" max="7" width="12.375" style="73" bestFit="1" customWidth="1"/>
    <col min="8" max="8" width="11.75" style="73" customWidth="1"/>
    <col min="9" max="9" width="8.75" style="73"/>
    <col min="10" max="10" width="15.625" style="73" customWidth="1"/>
    <col min="11" max="11" width="14.625" style="73" customWidth="1"/>
    <col min="12" max="12" width="4.75" style="73" customWidth="1"/>
    <col min="13" max="13" width="12.375" style="73" customWidth="1"/>
    <col min="14" max="14" width="11.75" style="73" customWidth="1"/>
    <col min="15" max="15" width="8.75" style="73"/>
    <col min="16" max="16" width="15.625" style="73" customWidth="1"/>
    <col min="17" max="17" width="14.625" style="73" customWidth="1"/>
    <col min="18" max="18" width="4.75" style="73" customWidth="1"/>
    <col min="19" max="19" width="12.375" style="73" customWidth="1"/>
    <col min="20" max="20" width="11.75" style="73" customWidth="1"/>
    <col min="21" max="40" width="8.75" style="73"/>
  </cols>
  <sheetData>
    <row r="1" spans="2:42">
      <c r="AO1" s="73"/>
      <c r="AP1" s="73"/>
    </row>
    <row r="2" spans="2:42" ht="15" customHeight="1" thickBot="1">
      <c r="D2" s="103"/>
      <c r="E2" s="103"/>
      <c r="F2" s="103"/>
      <c r="G2" s="103"/>
      <c r="H2" s="103"/>
      <c r="I2" s="103"/>
      <c r="J2" s="103"/>
      <c r="K2" s="103"/>
      <c r="L2" s="103"/>
      <c r="M2" s="103"/>
      <c r="N2" s="103"/>
      <c r="O2" s="103"/>
      <c r="P2" s="103"/>
      <c r="Q2" s="103"/>
      <c r="R2" s="103"/>
      <c r="S2" s="103"/>
      <c r="T2" s="103"/>
      <c r="AO2" s="73"/>
      <c r="AP2" s="73"/>
    </row>
    <row r="3" spans="2:42" ht="15" customHeight="1">
      <c r="D3" s="370" t="s">
        <v>119</v>
      </c>
      <c r="E3" s="371"/>
      <c r="F3" s="371"/>
      <c r="G3" s="371"/>
      <c r="H3" s="372"/>
      <c r="I3" s="103"/>
      <c r="J3" s="370" t="s">
        <v>119</v>
      </c>
      <c r="K3" s="371"/>
      <c r="L3" s="371"/>
      <c r="M3" s="371"/>
      <c r="N3" s="372"/>
      <c r="O3" s="103"/>
      <c r="P3" s="370" t="s">
        <v>119</v>
      </c>
      <c r="Q3" s="371"/>
      <c r="R3" s="371"/>
      <c r="S3" s="371"/>
      <c r="T3" s="372"/>
    </row>
    <row r="4" spans="2:42" ht="15" customHeight="1">
      <c r="D4" s="373" t="s">
        <v>120</v>
      </c>
      <c r="E4" s="374"/>
      <c r="F4" s="374"/>
      <c r="G4" s="374"/>
      <c r="H4" s="375"/>
      <c r="I4" s="103"/>
      <c r="J4" s="373" t="s">
        <v>120</v>
      </c>
      <c r="K4" s="374"/>
      <c r="L4" s="374"/>
      <c r="M4" s="374"/>
      <c r="N4" s="375"/>
      <c r="O4" s="103"/>
      <c r="P4" s="373" t="s">
        <v>120</v>
      </c>
      <c r="Q4" s="374"/>
      <c r="R4" s="374"/>
      <c r="S4" s="374"/>
      <c r="T4" s="375"/>
    </row>
    <row r="5" spans="2:42" ht="15" customHeight="1" thickBot="1">
      <c r="D5" s="104"/>
      <c r="E5" s="105"/>
      <c r="F5" s="105"/>
      <c r="G5" s="105" t="s">
        <v>121</v>
      </c>
      <c r="H5" s="106">
        <v>110</v>
      </c>
      <c r="I5" s="103"/>
      <c r="J5" s="104"/>
      <c r="K5" s="105"/>
      <c r="L5" s="105"/>
      <c r="M5" s="105" t="s">
        <v>121</v>
      </c>
      <c r="N5" s="106">
        <v>111</v>
      </c>
      <c r="O5" s="103"/>
      <c r="P5" s="104"/>
      <c r="Q5" s="105"/>
      <c r="R5" s="105"/>
      <c r="S5" s="105" t="s">
        <v>121</v>
      </c>
      <c r="T5" s="106">
        <v>112</v>
      </c>
    </row>
    <row r="6" spans="2:42" ht="15" customHeight="1">
      <c r="D6" s="85"/>
      <c r="E6" s="86"/>
      <c r="F6" s="86"/>
      <c r="G6" s="86"/>
      <c r="H6" s="87"/>
      <c r="I6" s="103"/>
      <c r="J6" s="85"/>
      <c r="K6" s="86"/>
      <c r="L6" s="86"/>
      <c r="M6" s="86"/>
      <c r="N6" s="87"/>
      <c r="O6" s="103"/>
      <c r="P6" s="85"/>
      <c r="Q6" s="86"/>
      <c r="R6" s="86"/>
      <c r="S6" s="86"/>
      <c r="T6" s="87"/>
    </row>
    <row r="7" spans="2:42" ht="15" customHeight="1">
      <c r="D7" s="88" t="s">
        <v>122</v>
      </c>
      <c r="E7" s="89"/>
      <c r="F7" s="90"/>
      <c r="G7" s="90" t="s">
        <v>123</v>
      </c>
      <c r="H7" s="118">
        <v>11.85</v>
      </c>
      <c r="I7" s="103"/>
      <c r="J7" s="88" t="s">
        <v>124</v>
      </c>
      <c r="K7" s="89"/>
      <c r="L7" s="90"/>
      <c r="M7" s="90" t="s">
        <v>123</v>
      </c>
      <c r="N7" s="118">
        <v>43.5</v>
      </c>
      <c r="O7" s="103"/>
      <c r="P7" s="88" t="s">
        <v>125</v>
      </c>
      <c r="Q7" s="89"/>
      <c r="R7" s="90"/>
      <c r="S7" s="90" t="s">
        <v>123</v>
      </c>
      <c r="T7" s="118">
        <v>112</v>
      </c>
    </row>
    <row r="8" spans="2:42" ht="15" customHeight="1">
      <c r="D8" s="91"/>
      <c r="E8" s="90"/>
      <c r="F8" s="90"/>
      <c r="G8" s="90" t="s">
        <v>126</v>
      </c>
      <c r="H8" s="92" t="s">
        <v>112</v>
      </c>
      <c r="I8" s="103"/>
      <c r="J8" s="91"/>
      <c r="K8" s="90"/>
      <c r="L8" s="90"/>
      <c r="M8" s="90" t="s">
        <v>126</v>
      </c>
      <c r="N8" s="119">
        <v>3.95</v>
      </c>
      <c r="O8" s="103"/>
      <c r="P8" s="91"/>
      <c r="Q8" s="90"/>
      <c r="R8" s="90"/>
      <c r="S8" s="90" t="s">
        <v>126</v>
      </c>
      <c r="T8" s="119">
        <v>10.18</v>
      </c>
    </row>
    <row r="9" spans="2:42" ht="19.899999999999999" customHeight="1">
      <c r="D9" s="88" t="s">
        <v>127</v>
      </c>
      <c r="E9" s="120" t="s">
        <v>105</v>
      </c>
      <c r="F9" s="90"/>
      <c r="G9" s="90"/>
      <c r="H9" s="93"/>
      <c r="I9" s="103"/>
      <c r="J9" s="88" t="s">
        <v>127</v>
      </c>
      <c r="K9" s="120" t="s">
        <v>105</v>
      </c>
      <c r="L9" s="90"/>
      <c r="M9" s="90"/>
      <c r="N9" s="93"/>
      <c r="O9" s="103"/>
      <c r="P9" s="88" t="s">
        <v>128</v>
      </c>
      <c r="Q9" s="120" t="s">
        <v>105</v>
      </c>
      <c r="R9" s="89"/>
      <c r="S9" s="90"/>
      <c r="T9" s="93"/>
    </row>
    <row r="10" spans="2:42" ht="19.899999999999999" customHeight="1">
      <c r="D10" s="94"/>
      <c r="E10" s="90"/>
      <c r="F10" s="90"/>
      <c r="G10" s="90"/>
      <c r="H10" s="95"/>
      <c r="I10" s="103"/>
      <c r="J10" s="94"/>
      <c r="K10" s="90"/>
      <c r="L10" s="90"/>
      <c r="M10" s="90"/>
      <c r="N10" s="95"/>
      <c r="O10" s="103"/>
      <c r="P10" s="94"/>
      <c r="Q10" s="90"/>
      <c r="R10" s="90"/>
      <c r="S10" s="90"/>
      <c r="T10" s="95"/>
    </row>
    <row r="11" spans="2:42" ht="19.899999999999999" customHeight="1">
      <c r="B11" s="71" t="s">
        <v>129</v>
      </c>
      <c r="D11" s="88" t="s">
        <v>130</v>
      </c>
      <c r="E11" s="89"/>
      <c r="F11" s="89"/>
      <c r="G11" s="89"/>
      <c r="H11" s="96"/>
      <c r="I11" s="103"/>
      <c r="J11" s="88" t="s">
        <v>131</v>
      </c>
      <c r="K11" s="89"/>
      <c r="L11" s="89"/>
      <c r="M11" s="89"/>
      <c r="N11" s="96"/>
      <c r="O11" s="103"/>
      <c r="P11" s="88" t="s">
        <v>132</v>
      </c>
      <c r="Q11" s="89"/>
      <c r="R11" s="89"/>
      <c r="S11" s="89"/>
      <c r="T11" s="96"/>
    </row>
    <row r="12" spans="2:42" ht="19.899999999999999" customHeight="1">
      <c r="B12" s="71" t="s">
        <v>91</v>
      </c>
      <c r="D12" s="97" t="s">
        <v>133</v>
      </c>
      <c r="E12" s="98"/>
      <c r="F12" s="98"/>
      <c r="G12" s="98"/>
      <c r="H12" s="99"/>
      <c r="I12" s="103"/>
      <c r="J12" s="97" t="s">
        <v>134</v>
      </c>
      <c r="K12" s="98"/>
      <c r="L12" s="98"/>
      <c r="M12" s="98"/>
      <c r="N12" s="99"/>
      <c r="O12" s="103"/>
      <c r="P12" s="97" t="s">
        <v>135</v>
      </c>
      <c r="Q12" s="98"/>
      <c r="R12" s="98"/>
      <c r="S12" s="98"/>
      <c r="T12" s="99"/>
    </row>
    <row r="13" spans="2:42" ht="19.899999999999999" customHeight="1">
      <c r="B13" s="71" t="s">
        <v>14</v>
      </c>
      <c r="D13" s="100" t="s">
        <v>136</v>
      </c>
      <c r="E13" s="98"/>
      <c r="F13" s="98"/>
      <c r="G13" s="98"/>
      <c r="H13" s="101"/>
      <c r="I13" s="103"/>
      <c r="J13" s="100" t="s">
        <v>137</v>
      </c>
      <c r="K13" s="98"/>
      <c r="L13" s="98"/>
      <c r="M13" s="98"/>
      <c r="N13" s="101"/>
      <c r="O13" s="103"/>
      <c r="P13" s="100" t="s">
        <v>138</v>
      </c>
      <c r="Q13" s="98"/>
      <c r="R13" s="98"/>
      <c r="S13" s="98"/>
      <c r="T13" s="101"/>
    </row>
    <row r="14" spans="2:42">
      <c r="B14" s="72"/>
      <c r="D14" s="102"/>
      <c r="E14" s="90"/>
      <c r="F14" s="90"/>
      <c r="G14" s="90"/>
      <c r="H14" s="93"/>
      <c r="I14" s="103"/>
      <c r="J14" s="102"/>
      <c r="K14" s="90"/>
      <c r="L14" s="90"/>
      <c r="M14" s="90"/>
      <c r="N14" s="93"/>
      <c r="O14" s="103"/>
      <c r="P14" s="102"/>
      <c r="Q14" s="90"/>
      <c r="R14" s="90"/>
      <c r="S14" s="90"/>
      <c r="T14" s="93"/>
    </row>
    <row r="15" spans="2:42" ht="16.899999999999999" customHeight="1">
      <c r="D15" s="121" t="s">
        <v>139</v>
      </c>
      <c r="E15" s="107"/>
      <c r="F15" s="108"/>
      <c r="G15" s="120" t="s">
        <v>140</v>
      </c>
      <c r="H15" s="109"/>
      <c r="I15" s="103"/>
      <c r="J15" s="121" t="s">
        <v>139</v>
      </c>
      <c r="K15" s="107"/>
      <c r="L15" s="108"/>
      <c r="M15" s="120" t="s">
        <v>141</v>
      </c>
      <c r="N15" s="109"/>
      <c r="O15" s="103"/>
      <c r="P15" s="121" t="s">
        <v>139</v>
      </c>
      <c r="Q15" s="107"/>
      <c r="R15" s="108"/>
      <c r="S15" s="120" t="s">
        <v>142</v>
      </c>
      <c r="T15" s="109"/>
    </row>
    <row r="16" spans="2:42" ht="16.5" thickBot="1">
      <c r="D16" s="110" t="s">
        <v>143</v>
      </c>
      <c r="E16" s="111"/>
      <c r="F16" s="111"/>
      <c r="G16" s="111" t="s">
        <v>144</v>
      </c>
      <c r="H16" s="112"/>
      <c r="I16" s="103"/>
      <c r="J16" s="110" t="s">
        <v>143</v>
      </c>
      <c r="K16" s="111"/>
      <c r="L16" s="111"/>
      <c r="M16" s="111" t="s">
        <v>144</v>
      </c>
      <c r="N16" s="112"/>
      <c r="O16" s="103"/>
      <c r="P16" s="110" t="s">
        <v>143</v>
      </c>
      <c r="Q16" s="111"/>
      <c r="R16" s="111"/>
      <c r="S16" s="111" t="s">
        <v>144</v>
      </c>
      <c r="T16" s="112"/>
    </row>
    <row r="17" spans="4:20">
      <c r="D17" s="103"/>
      <c r="E17" s="103"/>
      <c r="F17" s="103"/>
      <c r="G17" s="103"/>
      <c r="H17" s="103"/>
      <c r="I17" s="103"/>
      <c r="J17" s="103"/>
      <c r="K17" s="103"/>
      <c r="L17" s="103"/>
      <c r="M17" s="103"/>
      <c r="N17" s="103"/>
      <c r="O17" s="103"/>
      <c r="P17" s="103"/>
      <c r="Q17" s="103"/>
      <c r="R17" s="103"/>
      <c r="S17" s="103"/>
      <c r="T17" s="103"/>
    </row>
    <row r="18" spans="4:20" ht="16.5" thickBot="1">
      <c r="D18" s="103"/>
      <c r="E18" s="103"/>
      <c r="F18" s="103"/>
      <c r="G18" s="103"/>
      <c r="H18" s="103"/>
      <c r="I18" s="103"/>
      <c r="O18" s="103"/>
      <c r="P18" s="103"/>
      <c r="Q18" s="103"/>
      <c r="R18" s="103"/>
      <c r="S18" s="103"/>
      <c r="T18" s="103"/>
    </row>
    <row r="19" spans="4:20">
      <c r="D19" s="370" t="s">
        <v>119</v>
      </c>
      <c r="E19" s="371"/>
      <c r="F19" s="371"/>
      <c r="G19" s="371"/>
      <c r="H19" s="372"/>
      <c r="I19" s="103"/>
      <c r="J19" s="370" t="s">
        <v>119</v>
      </c>
      <c r="K19" s="371"/>
      <c r="L19" s="371"/>
      <c r="M19" s="371"/>
      <c r="N19" s="372"/>
      <c r="O19" s="103"/>
      <c r="P19" s="370" t="s">
        <v>119</v>
      </c>
      <c r="Q19" s="371"/>
      <c r="R19" s="371"/>
      <c r="S19" s="371"/>
      <c r="T19" s="372"/>
    </row>
    <row r="20" spans="4:20">
      <c r="D20" s="373" t="s">
        <v>120</v>
      </c>
      <c r="E20" s="374"/>
      <c r="F20" s="374"/>
      <c r="G20" s="374"/>
      <c r="H20" s="375"/>
      <c r="I20" s="103"/>
      <c r="J20" s="373" t="s">
        <v>120</v>
      </c>
      <c r="K20" s="374"/>
      <c r="L20" s="374"/>
      <c r="M20" s="374"/>
      <c r="N20" s="375"/>
      <c r="O20" s="103"/>
      <c r="P20" s="373" t="s">
        <v>120</v>
      </c>
      <c r="Q20" s="374"/>
      <c r="R20" s="374"/>
      <c r="S20" s="374"/>
      <c r="T20" s="375"/>
    </row>
    <row r="21" spans="4:20" ht="16.5" thickBot="1">
      <c r="D21" s="104"/>
      <c r="E21" s="105"/>
      <c r="F21" s="105"/>
      <c r="G21" s="105" t="s">
        <v>121</v>
      </c>
      <c r="H21" s="106">
        <v>113</v>
      </c>
      <c r="I21" s="103"/>
      <c r="J21" s="104"/>
      <c r="K21" s="105"/>
      <c r="L21" s="105"/>
      <c r="M21" s="105" t="s">
        <v>121</v>
      </c>
      <c r="N21" s="106">
        <v>114</v>
      </c>
      <c r="O21" s="103"/>
      <c r="P21" s="104"/>
      <c r="Q21" s="105"/>
      <c r="R21" s="105"/>
      <c r="S21" s="105" t="s">
        <v>121</v>
      </c>
      <c r="T21" s="106">
        <v>115</v>
      </c>
    </row>
    <row r="22" spans="4:20">
      <c r="D22" s="85"/>
      <c r="E22" s="86"/>
      <c r="F22" s="86"/>
      <c r="G22" s="86"/>
      <c r="H22" s="87"/>
      <c r="I22" s="103"/>
      <c r="J22" s="85"/>
      <c r="K22" s="86"/>
      <c r="L22" s="86"/>
      <c r="M22" s="86"/>
      <c r="N22" s="87"/>
      <c r="O22" s="103"/>
      <c r="P22" s="85"/>
      <c r="Q22" s="86"/>
      <c r="R22" s="86"/>
      <c r="S22" s="86"/>
      <c r="T22" s="87"/>
    </row>
    <row r="23" spans="4:20">
      <c r="D23" s="88" t="s">
        <v>145</v>
      </c>
      <c r="E23" s="89"/>
      <c r="F23" s="90"/>
      <c r="G23" s="90" t="s">
        <v>123</v>
      </c>
      <c r="H23" s="118">
        <v>58.05</v>
      </c>
      <c r="I23" s="103"/>
      <c r="J23" s="88" t="s">
        <v>146</v>
      </c>
      <c r="K23" s="89"/>
      <c r="L23" s="90"/>
      <c r="M23" s="90" t="s">
        <v>123</v>
      </c>
      <c r="N23" s="118">
        <v>27.85</v>
      </c>
      <c r="O23" s="103"/>
      <c r="P23" s="88" t="s">
        <v>147</v>
      </c>
      <c r="Q23" s="89"/>
      <c r="R23" s="90"/>
      <c r="S23" s="90" t="s">
        <v>123</v>
      </c>
      <c r="T23" s="118">
        <v>29</v>
      </c>
    </row>
    <row r="24" spans="4:20">
      <c r="D24" s="91"/>
      <c r="E24" s="90"/>
      <c r="F24" s="90"/>
      <c r="G24" s="90" t="s">
        <v>126</v>
      </c>
      <c r="H24" s="119">
        <v>5.28</v>
      </c>
      <c r="I24" s="103"/>
      <c r="J24" s="91"/>
      <c r="K24" s="90"/>
      <c r="L24" s="90"/>
      <c r="M24" s="90" t="s">
        <v>126</v>
      </c>
      <c r="N24" s="119">
        <v>0.13</v>
      </c>
      <c r="O24" s="103"/>
      <c r="P24" s="91"/>
      <c r="Q24" s="90"/>
      <c r="R24" s="90"/>
      <c r="S24" s="90" t="s">
        <v>126</v>
      </c>
      <c r="T24" s="119">
        <v>2.64</v>
      </c>
    </row>
    <row r="25" spans="4:20">
      <c r="D25" s="88" t="s">
        <v>127</v>
      </c>
      <c r="E25" s="120" t="s">
        <v>105</v>
      </c>
      <c r="F25" s="90"/>
      <c r="G25" s="90"/>
      <c r="H25" s="93"/>
      <c r="I25" s="103"/>
      <c r="J25" s="88" t="s">
        <v>128</v>
      </c>
      <c r="K25" s="120" t="s">
        <v>105</v>
      </c>
      <c r="L25" s="120"/>
      <c r="M25" s="90"/>
      <c r="N25" s="93"/>
      <c r="O25" s="103"/>
      <c r="P25" s="88" t="s">
        <v>128</v>
      </c>
      <c r="Q25" s="120" t="s">
        <v>105</v>
      </c>
      <c r="R25" s="89"/>
      <c r="S25" s="90"/>
      <c r="T25" s="93"/>
    </row>
    <row r="26" spans="4:20">
      <c r="D26" s="94"/>
      <c r="E26" s="90"/>
      <c r="F26" s="90"/>
      <c r="G26" s="90"/>
      <c r="H26" s="95"/>
      <c r="I26" s="103"/>
      <c r="J26" s="94"/>
      <c r="K26" s="90"/>
      <c r="L26" s="90"/>
      <c r="M26" s="90"/>
      <c r="N26" s="95"/>
      <c r="O26" s="103"/>
      <c r="P26" s="94"/>
      <c r="Q26" s="90"/>
      <c r="R26" s="90"/>
      <c r="S26" s="90"/>
      <c r="T26" s="95"/>
    </row>
    <row r="27" spans="4:20">
      <c r="D27" s="88" t="s">
        <v>130</v>
      </c>
      <c r="E27" s="89"/>
      <c r="F27" s="89"/>
      <c r="G27" s="89"/>
      <c r="H27" s="96"/>
      <c r="I27" s="103"/>
      <c r="J27" s="88" t="s">
        <v>148</v>
      </c>
      <c r="K27" s="89"/>
      <c r="L27" s="89"/>
      <c r="M27" s="89"/>
      <c r="N27" s="96"/>
      <c r="O27" s="103"/>
      <c r="P27" s="88" t="s">
        <v>149</v>
      </c>
      <c r="Q27" s="89"/>
      <c r="R27" s="89"/>
      <c r="S27" s="89"/>
      <c r="T27" s="96"/>
    </row>
    <row r="28" spans="4:20">
      <c r="D28" s="97" t="s">
        <v>150</v>
      </c>
      <c r="E28" s="98"/>
      <c r="F28" s="98"/>
      <c r="G28" s="98"/>
      <c r="H28" s="99"/>
      <c r="I28" s="103"/>
      <c r="J28" s="97" t="s">
        <v>151</v>
      </c>
      <c r="K28" s="98"/>
      <c r="L28" s="98"/>
      <c r="M28" s="98"/>
      <c r="N28" s="99"/>
      <c r="O28" s="103"/>
      <c r="P28" s="97" t="s">
        <v>152</v>
      </c>
      <c r="Q28" s="98"/>
      <c r="R28" s="98"/>
      <c r="S28" s="98"/>
      <c r="T28" s="99"/>
    </row>
    <row r="29" spans="4:20">
      <c r="D29" s="100" t="s">
        <v>153</v>
      </c>
      <c r="E29" s="98"/>
      <c r="F29" s="98"/>
      <c r="G29" s="98"/>
      <c r="H29" s="101"/>
      <c r="I29" s="103"/>
      <c r="J29" s="100" t="s">
        <v>154</v>
      </c>
      <c r="K29" s="98"/>
      <c r="L29" s="98"/>
      <c r="M29" s="98"/>
      <c r="N29" s="101"/>
      <c r="O29" s="103"/>
      <c r="P29" s="100" t="s">
        <v>155</v>
      </c>
      <c r="Q29" s="98"/>
      <c r="R29" s="98"/>
      <c r="S29" s="98"/>
      <c r="T29" s="101"/>
    </row>
    <row r="30" spans="4:20">
      <c r="D30" s="102"/>
      <c r="E30" s="90"/>
      <c r="F30" s="90"/>
      <c r="G30" s="90"/>
      <c r="H30" s="93"/>
      <c r="I30" s="103"/>
      <c r="J30" s="102"/>
      <c r="K30" s="90"/>
      <c r="L30" s="90"/>
      <c r="M30" s="90"/>
      <c r="N30" s="93"/>
      <c r="O30" s="103"/>
      <c r="P30" s="102"/>
      <c r="Q30" s="90"/>
      <c r="R30" s="90"/>
      <c r="S30" s="90"/>
      <c r="T30" s="93"/>
    </row>
    <row r="31" spans="4:20">
      <c r="D31" s="121" t="s">
        <v>139</v>
      </c>
      <c r="E31" s="107"/>
      <c r="F31" s="108"/>
      <c r="G31" s="120" t="s">
        <v>140</v>
      </c>
      <c r="H31" s="109"/>
      <c r="I31" s="103"/>
      <c r="J31" s="121" t="s">
        <v>139</v>
      </c>
      <c r="K31" s="107"/>
      <c r="L31" s="108"/>
      <c r="M31" s="120" t="s">
        <v>142</v>
      </c>
      <c r="N31" s="109"/>
      <c r="O31" s="103"/>
      <c r="P31" s="121" t="s">
        <v>139</v>
      </c>
      <c r="Q31" s="107"/>
      <c r="R31" s="108"/>
      <c r="S31" s="120" t="s">
        <v>156</v>
      </c>
      <c r="T31" s="109"/>
    </row>
    <row r="32" spans="4:20" ht="16.5" thickBot="1">
      <c r="D32" s="110" t="s">
        <v>143</v>
      </c>
      <c r="E32" s="111"/>
      <c r="F32" s="111"/>
      <c r="G32" s="111" t="s">
        <v>144</v>
      </c>
      <c r="H32" s="112"/>
      <c r="I32" s="103"/>
      <c r="J32" s="110" t="s">
        <v>143</v>
      </c>
      <c r="K32" s="111"/>
      <c r="L32" s="111"/>
      <c r="M32" s="111" t="s">
        <v>144</v>
      </c>
      <c r="N32" s="112"/>
      <c r="O32" s="103"/>
      <c r="P32" s="110" t="s">
        <v>143</v>
      </c>
      <c r="Q32" s="111"/>
      <c r="R32" s="111"/>
      <c r="S32" s="111" t="s">
        <v>144</v>
      </c>
      <c r="T32" s="112"/>
    </row>
    <row r="51" spans="4:8">
      <c r="D51" s="103"/>
      <c r="E51" s="103"/>
      <c r="F51" s="103"/>
      <c r="G51" s="103"/>
      <c r="H51" s="103"/>
    </row>
  </sheetData>
  <mergeCells count="12">
    <mergeCell ref="D3:H3"/>
    <mergeCell ref="D4:H4"/>
    <mergeCell ref="P19:T19"/>
    <mergeCell ref="P20:T20"/>
    <mergeCell ref="J3:N3"/>
    <mergeCell ref="J4:N4"/>
    <mergeCell ref="D19:H19"/>
    <mergeCell ref="D20:H20"/>
    <mergeCell ref="J19:N19"/>
    <mergeCell ref="J20:N20"/>
    <mergeCell ref="P3:T3"/>
    <mergeCell ref="P4:T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F3F9-D870-4ADC-BCA6-77D8CC7DD4CA}">
  <dimension ref="A2:AY22"/>
  <sheetViews>
    <sheetView showGridLines="0" workbookViewId="0">
      <selection activeCell="F34" sqref="F34"/>
    </sheetView>
  </sheetViews>
  <sheetFormatPr defaultRowHeight="15.75"/>
  <cols>
    <col min="1" max="1" width="8.75" style="70"/>
    <col min="2" max="2" width="27" style="70" customWidth="1"/>
    <col min="3" max="3" width="8.75" style="73"/>
    <col min="4" max="4" width="11.875" style="73" customWidth="1"/>
    <col min="5" max="5" width="10.125" style="73" bestFit="1" customWidth="1"/>
    <col min="6" max="6" width="23.75" style="73" bestFit="1" customWidth="1"/>
    <col min="7" max="7" width="8.75" style="73" customWidth="1"/>
    <col min="8" max="8" width="9.625" style="73" customWidth="1"/>
    <col min="9" max="9" width="10.25" style="73" customWidth="1"/>
    <col min="10" max="51" width="8.75" style="73"/>
  </cols>
  <sheetData>
    <row r="2" spans="2:12" ht="15" customHeight="1" thickBot="1"/>
    <row r="3" spans="2:12" ht="15" customHeight="1">
      <c r="D3" s="376" t="s">
        <v>157</v>
      </c>
      <c r="E3" s="377"/>
      <c r="F3" s="377"/>
      <c r="G3" s="377"/>
      <c r="H3" s="377"/>
      <c r="I3" s="377"/>
      <c r="J3" s="377"/>
      <c r="K3" s="377"/>
      <c r="L3" s="378"/>
    </row>
    <row r="4" spans="2:12" ht="15" customHeight="1" thickBot="1">
      <c r="D4" s="379"/>
      <c r="E4" s="380"/>
      <c r="F4" s="380"/>
      <c r="G4" s="380"/>
      <c r="H4" s="380"/>
      <c r="I4" s="380"/>
      <c r="J4" s="380"/>
      <c r="K4" s="380"/>
      <c r="L4" s="381"/>
    </row>
    <row r="5" spans="2:12" ht="15" customHeight="1">
      <c r="D5" s="382" t="s">
        <v>121</v>
      </c>
      <c r="E5" s="382" t="s">
        <v>158</v>
      </c>
      <c r="F5" s="382" t="s">
        <v>159</v>
      </c>
      <c r="G5" s="382" t="s">
        <v>160</v>
      </c>
      <c r="H5" s="382" t="s">
        <v>161</v>
      </c>
      <c r="I5" s="385" t="s">
        <v>162</v>
      </c>
      <c r="J5" s="385" t="s">
        <v>163</v>
      </c>
      <c r="K5" s="385" t="s">
        <v>164</v>
      </c>
      <c r="L5" s="385" t="s">
        <v>165</v>
      </c>
    </row>
    <row r="6" spans="2:12" ht="15" customHeight="1" thickBot="1">
      <c r="D6" s="383"/>
      <c r="E6" s="383"/>
      <c r="F6" s="383"/>
      <c r="G6" s="384"/>
      <c r="H6" s="384"/>
      <c r="I6" s="386"/>
      <c r="J6" s="386"/>
      <c r="K6" s="386"/>
      <c r="L6" s="386"/>
    </row>
    <row r="7" spans="2:12" ht="15" customHeight="1" thickBot="1">
      <c r="D7" s="384"/>
      <c r="E7" s="384"/>
      <c r="F7" s="384"/>
      <c r="G7" s="142" t="s">
        <v>112</v>
      </c>
      <c r="H7" s="143" t="s">
        <v>112</v>
      </c>
      <c r="I7" s="143" t="s">
        <v>112</v>
      </c>
      <c r="J7" s="143" t="s">
        <v>112</v>
      </c>
      <c r="K7" s="143" t="s">
        <v>112</v>
      </c>
      <c r="L7" s="143" t="s">
        <v>112</v>
      </c>
    </row>
    <row r="8" spans="2:12" ht="15" customHeight="1">
      <c r="D8" s="121" t="s">
        <v>166</v>
      </c>
      <c r="E8" s="125">
        <v>44280</v>
      </c>
      <c r="F8" s="146" t="s">
        <v>167</v>
      </c>
      <c r="G8" s="147">
        <v>400</v>
      </c>
      <c r="H8" s="127"/>
      <c r="I8" s="126"/>
      <c r="J8" s="126"/>
      <c r="K8" s="127"/>
      <c r="L8" s="127"/>
    </row>
    <row r="9" spans="2:12" ht="19.899999999999999" customHeight="1">
      <c r="D9" s="128">
        <v>110</v>
      </c>
      <c r="E9" s="129">
        <v>44287</v>
      </c>
      <c r="F9" s="130" t="s">
        <v>168</v>
      </c>
      <c r="G9" s="131"/>
      <c r="H9" s="132">
        <f>'A2-T1PCV'!H7</f>
        <v>11.85</v>
      </c>
      <c r="I9" s="132"/>
      <c r="J9" s="132">
        <f>H9-I9</f>
        <v>11.85</v>
      </c>
      <c r="K9" s="132"/>
      <c r="L9" s="132"/>
    </row>
    <row r="10" spans="2:12" ht="19.899999999999999" customHeight="1">
      <c r="D10" s="128">
        <v>111</v>
      </c>
      <c r="E10" s="129">
        <v>44289</v>
      </c>
      <c r="F10" s="130" t="s">
        <v>169</v>
      </c>
      <c r="G10" s="131"/>
      <c r="H10" s="132">
        <f>'A2-T1PCV'!N7</f>
        <v>43.5</v>
      </c>
      <c r="I10" s="132">
        <f>'A2-T1PCV'!N8</f>
        <v>3.95</v>
      </c>
      <c r="J10" s="132">
        <f>H10-I10</f>
        <v>39.549999999999997</v>
      </c>
      <c r="K10" s="132"/>
      <c r="L10" s="132"/>
    </row>
    <row r="11" spans="2:12" ht="19.899999999999999" customHeight="1">
      <c r="B11" s="71" t="s">
        <v>129</v>
      </c>
      <c r="D11" s="128">
        <v>112</v>
      </c>
      <c r="E11" s="129">
        <v>44296</v>
      </c>
      <c r="F11" s="130" t="s">
        <v>170</v>
      </c>
      <c r="G11" s="131"/>
      <c r="H11" s="132">
        <f>'A2-T1PCV'!T7</f>
        <v>112</v>
      </c>
      <c r="I11" s="132">
        <f>'A2-T1PCV'!T8</f>
        <v>10.18</v>
      </c>
      <c r="J11" s="132">
        <f t="shared" ref="J11:J14" si="0">H11-I11</f>
        <v>101.82</v>
      </c>
      <c r="K11" s="132"/>
      <c r="L11" s="132"/>
    </row>
    <row r="12" spans="2:12" ht="19.899999999999999" customHeight="1">
      <c r="B12" s="71" t="s">
        <v>91</v>
      </c>
      <c r="D12" s="128">
        <v>113</v>
      </c>
      <c r="E12" s="129">
        <v>44296</v>
      </c>
      <c r="F12" s="130" t="s">
        <v>171</v>
      </c>
      <c r="G12" s="131"/>
      <c r="H12" s="132">
        <f>'A2-T1PCV'!H23</f>
        <v>58.05</v>
      </c>
      <c r="I12" s="132">
        <f>'A2-T1PCV'!H24</f>
        <v>5.28</v>
      </c>
      <c r="J12" s="132">
        <f t="shared" si="0"/>
        <v>52.769999999999996</v>
      </c>
      <c r="K12" s="132"/>
      <c r="L12" s="132"/>
    </row>
    <row r="13" spans="2:12" ht="19.899999999999999" customHeight="1">
      <c r="B13" s="71" t="s">
        <v>17</v>
      </c>
      <c r="D13" s="128">
        <v>114</v>
      </c>
      <c r="E13" s="129">
        <v>44299</v>
      </c>
      <c r="F13" s="130" t="s">
        <v>172</v>
      </c>
      <c r="G13" s="131"/>
      <c r="H13" s="132">
        <f>'A2-T1PCV'!N23</f>
        <v>27.85</v>
      </c>
      <c r="I13" s="132">
        <f>'A2-T1PCV'!N24</f>
        <v>0.13</v>
      </c>
      <c r="J13" s="132">
        <f t="shared" si="0"/>
        <v>27.720000000000002</v>
      </c>
      <c r="K13" s="132"/>
      <c r="L13" s="132"/>
    </row>
    <row r="14" spans="2:12">
      <c r="B14" s="72"/>
      <c r="D14" s="128">
        <v>115</v>
      </c>
      <c r="E14" s="129">
        <v>44309</v>
      </c>
      <c r="F14" s="130" t="s">
        <v>173</v>
      </c>
      <c r="G14" s="131"/>
      <c r="H14" s="132">
        <f>'A2-T1PCV'!T23</f>
        <v>29</v>
      </c>
      <c r="I14" s="132">
        <f>'A2-T1PCV'!T24</f>
        <v>2.64</v>
      </c>
      <c r="J14" s="132">
        <f t="shared" si="0"/>
        <v>26.36</v>
      </c>
      <c r="K14" s="132"/>
      <c r="L14" s="132"/>
    </row>
    <row r="15" spans="2:12" ht="16.899999999999999" customHeight="1">
      <c r="D15" s="133"/>
      <c r="E15" s="130"/>
      <c r="F15" s="130"/>
      <c r="G15" s="131"/>
      <c r="H15" s="132"/>
      <c r="I15" s="132"/>
      <c r="J15" s="132"/>
      <c r="K15" s="132"/>
      <c r="L15" s="132"/>
    </row>
    <row r="16" spans="2:12">
      <c r="D16" s="133"/>
      <c r="E16" s="130"/>
      <c r="F16" s="130"/>
      <c r="G16" s="131"/>
      <c r="H16" s="132"/>
      <c r="I16" s="132"/>
      <c r="J16" s="132"/>
      <c r="K16" s="132"/>
      <c r="L16" s="132"/>
    </row>
    <row r="17" spans="4:13" ht="16.5" thickBot="1">
      <c r="D17" s="133"/>
      <c r="E17" s="130"/>
      <c r="F17" s="130"/>
      <c r="G17" s="131"/>
      <c r="H17" s="132">
        <f t="shared" ref="H17:K17" si="1">SUM(H8:H16)</f>
        <v>282.25</v>
      </c>
      <c r="I17" s="134">
        <f>SUM(I8:I16)</f>
        <v>22.18</v>
      </c>
      <c r="J17" s="134">
        <f>SUM(J8:J16)</f>
        <v>260.07</v>
      </c>
      <c r="K17" s="134">
        <f t="shared" si="1"/>
        <v>0</v>
      </c>
      <c r="L17" s="134">
        <f t="shared" ref="L17" si="2">SUM(L8:L16)</f>
        <v>0</v>
      </c>
      <c r="M17" s="124"/>
    </row>
    <row r="18" spans="4:13" ht="16.5" thickTop="1">
      <c r="D18" s="144"/>
      <c r="E18" s="145"/>
      <c r="F18" s="130" t="s">
        <v>174</v>
      </c>
      <c r="G18" s="131"/>
      <c r="H18" s="132">
        <f>G19-H17</f>
        <v>117.75</v>
      </c>
      <c r="I18" s="272"/>
      <c r="J18" s="272"/>
      <c r="K18" s="272"/>
      <c r="L18" s="272"/>
    </row>
    <row r="19" spans="4:13" ht="16.5" thickBot="1">
      <c r="D19" s="144"/>
      <c r="E19" s="145"/>
      <c r="F19" s="130"/>
      <c r="G19" s="135">
        <f>SUM(G8:G18)</f>
        <v>400</v>
      </c>
      <c r="H19" s="136">
        <f>H17+H18</f>
        <v>400</v>
      </c>
      <c r="I19" s="271"/>
      <c r="J19" s="272"/>
      <c r="K19" s="272"/>
      <c r="L19" s="272"/>
    </row>
    <row r="20" spans="4:13" ht="16.5" thickTop="1">
      <c r="D20" s="144"/>
      <c r="E20" s="145"/>
      <c r="F20" s="130" t="s">
        <v>175</v>
      </c>
      <c r="G20" s="137">
        <f>H18</f>
        <v>117.75</v>
      </c>
      <c r="H20" s="273"/>
      <c r="I20" s="272"/>
      <c r="J20" s="272"/>
      <c r="K20" s="272"/>
      <c r="L20" s="272"/>
    </row>
    <row r="21" spans="4:13" ht="16.5" thickBot="1">
      <c r="D21" s="138" t="s">
        <v>176</v>
      </c>
      <c r="E21" s="139">
        <v>43949</v>
      </c>
      <c r="F21" s="140" t="s">
        <v>177</v>
      </c>
      <c r="G21" s="141">
        <f>H17</f>
        <v>282.25</v>
      </c>
      <c r="H21" s="271"/>
      <c r="I21" s="272"/>
      <c r="J21" s="272"/>
      <c r="K21" s="272"/>
      <c r="L21" s="272"/>
    </row>
    <row r="22" spans="4:13">
      <c r="D22" s="103"/>
      <c r="E22" s="103"/>
      <c r="F22" s="103"/>
      <c r="G22" s="103"/>
      <c r="H22" s="103"/>
      <c r="I22" s="103"/>
      <c r="J22" s="103"/>
      <c r="K22" s="103"/>
      <c r="L22" s="103"/>
    </row>
  </sheetData>
  <mergeCells count="10">
    <mergeCell ref="D3:L4"/>
    <mergeCell ref="D5:D7"/>
    <mergeCell ref="E5:E7"/>
    <mergeCell ref="F5:F7"/>
    <mergeCell ref="K5:K6"/>
    <mergeCell ref="H5:H6"/>
    <mergeCell ref="G5:G6"/>
    <mergeCell ref="I5:I6"/>
    <mergeCell ref="J5:J6"/>
    <mergeCell ref="L5:L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365E-29CD-4584-B7D4-73013B88132B}">
  <dimension ref="A2:BB18"/>
  <sheetViews>
    <sheetView zoomScale="90" zoomScaleNormal="90" workbookViewId="0">
      <selection activeCell="K24" sqref="K24"/>
    </sheetView>
  </sheetViews>
  <sheetFormatPr defaultRowHeight="15.75"/>
  <cols>
    <col min="1" max="1" width="8.75" style="70"/>
    <col min="2" max="2" width="27" style="70" customWidth="1"/>
    <col min="3" max="3" width="8.75" style="73"/>
    <col min="4" max="4" width="16.75" style="73" customWidth="1"/>
    <col min="5" max="5" width="23.25" style="73" customWidth="1"/>
    <col min="6" max="13" width="8.75" style="73"/>
    <col min="14" max="14" width="9.75" style="73" customWidth="1"/>
    <col min="15" max="16" width="8.75" style="73"/>
    <col min="17" max="17" width="21.625" style="73" customWidth="1"/>
    <col min="18" max="54" width="8.75" style="73"/>
  </cols>
  <sheetData>
    <row r="2" spans="2:18" ht="15" customHeight="1" thickBot="1"/>
    <row r="3" spans="2:18" ht="15" customHeight="1">
      <c r="D3" s="387" t="s">
        <v>178</v>
      </c>
      <c r="E3" s="388"/>
      <c r="F3" s="388"/>
      <c r="G3" s="388"/>
      <c r="H3" s="388"/>
      <c r="I3" s="388"/>
      <c r="J3" s="388"/>
      <c r="K3" s="388"/>
      <c r="L3" s="388"/>
      <c r="M3" s="388"/>
      <c r="N3" s="388"/>
      <c r="O3" s="388"/>
      <c r="P3" s="388"/>
      <c r="Q3" s="149"/>
    </row>
    <row r="4" spans="2:18" ht="15" customHeight="1" thickBot="1">
      <c r="D4" s="389"/>
      <c r="E4" s="390"/>
      <c r="F4" s="390"/>
      <c r="G4" s="390"/>
      <c r="H4" s="390"/>
      <c r="I4" s="390"/>
      <c r="J4" s="390"/>
      <c r="K4" s="390"/>
      <c r="L4" s="390"/>
      <c r="M4" s="390"/>
      <c r="N4" s="390"/>
      <c r="O4" s="390"/>
      <c r="P4" s="390"/>
      <c r="Q4" s="150" t="s">
        <v>179</v>
      </c>
    </row>
    <row r="5" spans="2:18" ht="43.9" customHeight="1">
      <c r="D5" s="151" t="s">
        <v>158</v>
      </c>
      <c r="E5" s="152" t="s">
        <v>159</v>
      </c>
      <c r="F5" s="153" t="s">
        <v>180</v>
      </c>
      <c r="G5" s="153" t="s">
        <v>181</v>
      </c>
      <c r="H5" s="154" t="s">
        <v>82</v>
      </c>
      <c r="I5" s="154" t="s">
        <v>76</v>
      </c>
      <c r="J5" s="154" t="s">
        <v>182</v>
      </c>
      <c r="K5" s="154" t="s">
        <v>183</v>
      </c>
      <c r="L5" s="154" t="s">
        <v>117</v>
      </c>
      <c r="M5" s="154" t="s">
        <v>182</v>
      </c>
      <c r="N5" s="154" t="s">
        <v>74</v>
      </c>
      <c r="O5" s="155" t="s">
        <v>184</v>
      </c>
      <c r="P5" s="156" t="s">
        <v>185</v>
      </c>
      <c r="Q5" s="157"/>
    </row>
    <row r="6" spans="2:18" ht="13.5" customHeight="1">
      <c r="D6" s="337"/>
      <c r="E6" s="152"/>
      <c r="F6" s="153"/>
      <c r="G6" s="153"/>
      <c r="H6" s="153" t="s">
        <v>112</v>
      </c>
      <c r="I6" s="153" t="s">
        <v>112</v>
      </c>
      <c r="J6" s="153" t="s">
        <v>112</v>
      </c>
      <c r="K6" s="153" t="s">
        <v>112</v>
      </c>
      <c r="L6" s="153" t="s">
        <v>112</v>
      </c>
      <c r="M6" s="153" t="s">
        <v>112</v>
      </c>
      <c r="N6" s="153" t="s">
        <v>112</v>
      </c>
      <c r="O6" s="153" t="s">
        <v>112</v>
      </c>
      <c r="P6" s="153" t="s">
        <v>112</v>
      </c>
      <c r="Q6" s="338"/>
    </row>
    <row r="7" spans="2:18" ht="15" customHeight="1">
      <c r="D7" s="163">
        <v>44314</v>
      </c>
      <c r="E7" s="164" t="s">
        <v>186</v>
      </c>
      <c r="F7" s="165" t="s">
        <v>187</v>
      </c>
      <c r="G7" s="166">
        <v>1115</v>
      </c>
      <c r="H7" s="167" t="s">
        <v>187</v>
      </c>
      <c r="I7" s="167" t="s">
        <v>187</v>
      </c>
      <c r="J7" s="167"/>
      <c r="K7" s="167">
        <v>282.25</v>
      </c>
      <c r="L7" s="167" t="s">
        <v>187</v>
      </c>
      <c r="M7" s="167" t="s">
        <v>187</v>
      </c>
      <c r="N7" s="167" t="s">
        <v>187</v>
      </c>
      <c r="O7" s="167" t="s">
        <v>187</v>
      </c>
      <c r="P7" s="167" t="s">
        <v>187</v>
      </c>
      <c r="Q7" s="168"/>
    </row>
    <row r="8" spans="2:18" ht="15" customHeight="1">
      <c r="D8" s="169" t="s">
        <v>187</v>
      </c>
      <c r="E8" s="226" t="s">
        <v>188</v>
      </c>
      <c r="F8" s="165"/>
      <c r="G8" s="167" t="s">
        <v>187</v>
      </c>
      <c r="H8" s="167" t="s">
        <v>187</v>
      </c>
      <c r="I8" s="167" t="s">
        <v>187</v>
      </c>
      <c r="J8" s="167"/>
      <c r="K8" s="167" t="s">
        <v>187</v>
      </c>
      <c r="L8" s="167" t="s">
        <v>187</v>
      </c>
      <c r="M8" s="167" t="s">
        <v>187</v>
      </c>
      <c r="N8" s="167" t="s">
        <v>187</v>
      </c>
      <c r="O8" s="167" t="s">
        <v>187</v>
      </c>
      <c r="P8" s="167">
        <f>'A2-T1PCB'!J17</f>
        <v>260.07</v>
      </c>
      <c r="Q8" s="170" t="s">
        <v>105</v>
      </c>
    </row>
    <row r="9" spans="2:18" ht="15" customHeight="1">
      <c r="D9" s="169" t="s">
        <v>187</v>
      </c>
      <c r="E9" s="227" t="s">
        <v>189</v>
      </c>
      <c r="F9" s="165"/>
      <c r="G9" s="167" t="s">
        <v>187</v>
      </c>
      <c r="H9" s="167" t="s">
        <v>187</v>
      </c>
      <c r="I9" s="167" t="s">
        <v>187</v>
      </c>
      <c r="J9" s="167"/>
      <c r="K9" s="167" t="s">
        <v>187</v>
      </c>
      <c r="L9" s="167">
        <f>'A2-T1PCB'!I17</f>
        <v>22.18</v>
      </c>
      <c r="M9" s="167" t="s">
        <v>187</v>
      </c>
      <c r="N9" s="167" t="s">
        <v>187</v>
      </c>
      <c r="O9" s="167" t="s">
        <v>187</v>
      </c>
      <c r="P9" s="167"/>
      <c r="Q9" s="172"/>
    </row>
    <row r="10" spans="2:18" ht="19.899999999999999" customHeight="1">
      <c r="D10" s="158"/>
      <c r="E10" s="159"/>
      <c r="F10" s="161"/>
      <c r="G10" s="160"/>
      <c r="H10" s="160"/>
      <c r="I10" s="160"/>
      <c r="J10" s="160"/>
      <c r="K10" s="160"/>
      <c r="L10" s="160"/>
      <c r="M10" s="160"/>
      <c r="N10" s="160"/>
      <c r="O10" s="160"/>
      <c r="P10" s="160"/>
      <c r="Q10" s="162"/>
    </row>
    <row r="11" spans="2:18" ht="19.899999999999999" customHeight="1">
      <c r="D11" s="158"/>
      <c r="E11" s="159"/>
      <c r="F11" s="161"/>
      <c r="G11" s="160"/>
      <c r="H11" s="160"/>
      <c r="I11" s="160"/>
      <c r="J11" s="160"/>
      <c r="K11" s="160"/>
      <c r="L11" s="160"/>
      <c r="M11" s="160"/>
      <c r="N11" s="160"/>
      <c r="O11" s="160"/>
      <c r="P11" s="160"/>
      <c r="Q11" s="162"/>
    </row>
    <row r="12" spans="2:18" ht="19.899999999999999" customHeight="1">
      <c r="B12" s="71" t="s">
        <v>129</v>
      </c>
      <c r="D12" s="158"/>
      <c r="E12" s="159"/>
      <c r="F12" s="161"/>
      <c r="G12" s="161"/>
      <c r="H12" s="160"/>
      <c r="I12" s="160"/>
      <c r="J12" s="160"/>
      <c r="K12" s="160"/>
      <c r="L12" s="160"/>
      <c r="M12" s="160"/>
      <c r="N12" s="160"/>
      <c r="O12" s="160"/>
      <c r="P12" s="160"/>
      <c r="Q12" s="162"/>
    </row>
    <row r="13" spans="2:18" ht="19.899999999999999" customHeight="1">
      <c r="B13" s="71" t="s">
        <v>91</v>
      </c>
      <c r="D13" s="163"/>
      <c r="E13" s="164"/>
      <c r="F13" s="165"/>
      <c r="G13" s="166"/>
      <c r="H13" s="167"/>
      <c r="I13" s="167"/>
      <c r="J13" s="167"/>
      <c r="K13" s="167"/>
      <c r="L13" s="167"/>
      <c r="M13" s="167"/>
      <c r="N13" s="167"/>
      <c r="O13" s="167"/>
      <c r="P13" s="167"/>
      <c r="Q13" s="168"/>
    </row>
    <row r="14" spans="2:18" ht="19.899999999999999" customHeight="1">
      <c r="B14" s="71" t="s">
        <v>23</v>
      </c>
      <c r="D14" s="169"/>
      <c r="E14" s="164"/>
      <c r="F14" s="165"/>
      <c r="G14" s="167"/>
      <c r="H14" s="167"/>
      <c r="I14" s="167"/>
      <c r="J14" s="167"/>
      <c r="K14" s="167"/>
      <c r="L14" s="167"/>
      <c r="M14" s="167"/>
      <c r="N14" s="167"/>
      <c r="O14" s="167"/>
      <c r="P14" s="167"/>
      <c r="Q14" s="170"/>
      <c r="R14" s="148"/>
    </row>
    <row r="15" spans="2:18">
      <c r="B15" s="72"/>
      <c r="D15" s="169"/>
      <c r="E15" s="171"/>
      <c r="F15" s="165"/>
      <c r="G15" s="167"/>
      <c r="H15" s="167"/>
      <c r="I15" s="167"/>
      <c r="J15" s="167"/>
      <c r="K15" s="167"/>
      <c r="L15" s="167"/>
      <c r="M15" s="167"/>
      <c r="N15" s="167"/>
      <c r="O15" s="167"/>
      <c r="P15" s="167"/>
      <c r="Q15" s="172"/>
    </row>
    <row r="16" spans="2:18" ht="16.899999999999999" customHeight="1">
      <c r="D16" s="173"/>
      <c r="E16" s="174"/>
      <c r="F16" s="175"/>
      <c r="G16" s="176"/>
      <c r="H16" s="177"/>
      <c r="I16" s="177"/>
      <c r="J16" s="177"/>
      <c r="K16" s="177"/>
      <c r="L16" s="177"/>
      <c r="M16" s="177"/>
      <c r="N16" s="177"/>
      <c r="O16" s="177"/>
      <c r="P16" s="177"/>
      <c r="Q16" s="178"/>
    </row>
    <row r="17" spans="4:17" ht="16.5" thickBot="1">
      <c r="D17" s="179" t="s">
        <v>187</v>
      </c>
      <c r="E17" s="180" t="s">
        <v>187</v>
      </c>
      <c r="F17" s="181" t="s">
        <v>187</v>
      </c>
      <c r="G17" s="181" t="s">
        <v>187</v>
      </c>
      <c r="H17" s="182"/>
      <c r="I17" s="182"/>
      <c r="J17" s="182"/>
      <c r="K17" s="182"/>
      <c r="L17" s="182"/>
      <c r="M17" s="182"/>
      <c r="N17" s="182"/>
      <c r="O17" s="182"/>
      <c r="P17" s="182"/>
      <c r="Q17" s="183"/>
    </row>
    <row r="18" spans="4:17">
      <c r="D18" s="252"/>
      <c r="E18" s="252"/>
      <c r="F18" s="252"/>
      <c r="G18" s="252"/>
      <c r="H18" s="253"/>
      <c r="I18" s="253"/>
      <c r="J18" s="253"/>
      <c r="K18" s="253"/>
      <c r="L18" s="253"/>
      <c r="M18" s="253"/>
      <c r="N18" s="253"/>
      <c r="O18" s="253"/>
      <c r="P18" s="253"/>
    </row>
  </sheetData>
  <mergeCells count="1">
    <mergeCell ref="D3:P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48C5-8031-4A9E-BEF4-9B34FAF33CF2}">
  <dimension ref="A2:BB23"/>
  <sheetViews>
    <sheetView showGridLines="0" workbookViewId="0">
      <selection activeCell="J32" sqref="J32"/>
    </sheetView>
  </sheetViews>
  <sheetFormatPr defaultRowHeight="15.75"/>
  <cols>
    <col min="1" max="1" width="8.75" style="70" customWidth="1"/>
    <col min="2" max="2" width="29.875" style="70" customWidth="1"/>
    <col min="3" max="3" width="8.75" style="73"/>
    <col min="4" max="4" width="16.75" style="73" customWidth="1"/>
    <col min="5" max="5" width="23.25" style="73" customWidth="1"/>
    <col min="6" max="6" width="10.25" style="73" customWidth="1"/>
    <col min="7" max="10" width="8.75" style="73"/>
    <col min="11" max="11" width="9.875" style="73" bestFit="1" customWidth="1"/>
    <col min="12" max="12" width="8.75" style="73"/>
    <col min="13" max="13" width="9.25" style="73" bestFit="1" customWidth="1"/>
    <col min="14" max="14" width="9.75" style="73" customWidth="1"/>
    <col min="15" max="15" width="9.875" style="73" bestFit="1" customWidth="1"/>
    <col min="16" max="16" width="9.5" style="73" bestFit="1" customWidth="1"/>
    <col min="17" max="17" width="24.25" style="73" customWidth="1"/>
    <col min="18" max="18" width="45.75" style="73" customWidth="1"/>
    <col min="19" max="54" width="8.75" style="73"/>
  </cols>
  <sheetData>
    <row r="2" spans="2:18" ht="15" customHeight="1" thickBot="1"/>
    <row r="3" spans="2:18" ht="15" customHeight="1">
      <c r="D3" s="387" t="s">
        <v>190</v>
      </c>
      <c r="E3" s="388"/>
      <c r="F3" s="388"/>
      <c r="G3" s="388"/>
      <c r="H3" s="388"/>
      <c r="I3" s="388"/>
      <c r="J3" s="388"/>
      <c r="K3" s="388"/>
      <c r="L3" s="388"/>
      <c r="M3" s="388"/>
      <c r="N3" s="388"/>
      <c r="O3" s="388"/>
      <c r="P3" s="388"/>
      <c r="Q3" s="149"/>
    </row>
    <row r="4" spans="2:18" ht="15" customHeight="1" thickBot="1">
      <c r="D4" s="391"/>
      <c r="E4" s="392"/>
      <c r="F4" s="392"/>
      <c r="G4" s="392"/>
      <c r="H4" s="392"/>
      <c r="I4" s="392"/>
      <c r="J4" s="392"/>
      <c r="K4" s="392"/>
      <c r="L4" s="392"/>
      <c r="M4" s="392"/>
      <c r="N4" s="392"/>
      <c r="O4" s="392"/>
      <c r="P4" s="392"/>
      <c r="Q4" s="184" t="s">
        <v>179</v>
      </c>
    </row>
    <row r="5" spans="2:18" ht="49.9" customHeight="1" thickTop="1" thickBot="1">
      <c r="D5" s="191" t="s">
        <v>158</v>
      </c>
      <c r="E5" s="192" t="s">
        <v>159</v>
      </c>
      <c r="F5" s="185" t="s">
        <v>180</v>
      </c>
      <c r="G5" s="186" t="s">
        <v>181</v>
      </c>
      <c r="H5" s="187" t="s">
        <v>82</v>
      </c>
      <c r="I5" s="187" t="s">
        <v>76</v>
      </c>
      <c r="J5" s="187" t="s">
        <v>182</v>
      </c>
      <c r="K5" s="187" t="s">
        <v>183</v>
      </c>
      <c r="L5" s="187" t="s">
        <v>117</v>
      </c>
      <c r="M5" s="187" t="s">
        <v>182</v>
      </c>
      <c r="N5" s="187" t="s">
        <v>74</v>
      </c>
      <c r="O5" s="188" t="s">
        <v>184</v>
      </c>
      <c r="P5" s="189" t="s">
        <v>185</v>
      </c>
      <c r="Q5" s="190"/>
    </row>
    <row r="6" spans="2:18" ht="16.149999999999999" customHeight="1" thickBot="1">
      <c r="D6" s="393"/>
      <c r="E6" s="394"/>
      <c r="F6" s="394"/>
      <c r="G6" s="395"/>
      <c r="H6" s="194" t="s">
        <v>112</v>
      </c>
      <c r="I6" s="194" t="s">
        <v>112</v>
      </c>
      <c r="J6" s="194" t="s">
        <v>112</v>
      </c>
      <c r="K6" s="194" t="s">
        <v>112</v>
      </c>
      <c r="L6" s="194" t="s">
        <v>112</v>
      </c>
      <c r="M6" s="194" t="s">
        <v>112</v>
      </c>
      <c r="N6" s="194" t="s">
        <v>112</v>
      </c>
      <c r="O6" s="193" t="s">
        <v>112</v>
      </c>
      <c r="P6" s="194" t="s">
        <v>112</v>
      </c>
      <c r="Q6" s="222"/>
      <c r="R6" s="257" t="s">
        <v>69</v>
      </c>
    </row>
    <row r="7" spans="2:18" ht="15" customHeight="1" thickBot="1">
      <c r="D7" s="198">
        <v>44256</v>
      </c>
      <c r="E7" s="198" t="s">
        <v>191</v>
      </c>
      <c r="F7" s="198"/>
      <c r="G7" s="198" t="s">
        <v>192</v>
      </c>
      <c r="H7" s="221"/>
      <c r="I7" s="221"/>
      <c r="J7" s="221"/>
      <c r="K7" s="221">
        <v>125</v>
      </c>
      <c r="L7" s="221">
        <v>11.36</v>
      </c>
      <c r="M7" s="221"/>
      <c r="N7" s="221"/>
      <c r="O7" s="221"/>
      <c r="P7" s="221">
        <v>113.64</v>
      </c>
      <c r="Q7" s="221" t="s">
        <v>193</v>
      </c>
      <c r="R7" s="255" t="s">
        <v>194</v>
      </c>
    </row>
    <row r="8" spans="2:18" ht="15" customHeight="1" thickBot="1">
      <c r="D8" s="195">
        <v>44257</v>
      </c>
      <c r="E8" s="196" t="s">
        <v>195</v>
      </c>
      <c r="F8" s="210"/>
      <c r="G8" s="211" t="s">
        <v>196</v>
      </c>
      <c r="H8" s="205"/>
      <c r="I8" s="205"/>
      <c r="J8" s="205"/>
      <c r="K8" s="205">
        <v>1372</v>
      </c>
      <c r="L8" s="205"/>
      <c r="M8" s="205">
        <v>1372</v>
      </c>
      <c r="N8" s="205"/>
      <c r="O8" s="205"/>
      <c r="P8" s="205"/>
      <c r="Q8" s="208"/>
      <c r="R8" s="255"/>
    </row>
    <row r="9" spans="2:18" ht="15" customHeight="1" thickBot="1">
      <c r="D9" s="195">
        <v>44265</v>
      </c>
      <c r="E9" s="196" t="s">
        <v>197</v>
      </c>
      <c r="F9" s="210"/>
      <c r="G9" s="211" t="s">
        <v>192</v>
      </c>
      <c r="H9" s="205"/>
      <c r="I9" s="205"/>
      <c r="J9" s="205"/>
      <c r="K9" s="205">
        <v>2250</v>
      </c>
      <c r="L9" s="205">
        <v>204.55</v>
      </c>
      <c r="M9" s="205"/>
      <c r="N9" s="205"/>
      <c r="O9" s="205"/>
      <c r="P9" s="205">
        <v>2045.45</v>
      </c>
      <c r="Q9" s="206" t="s">
        <v>97</v>
      </c>
      <c r="R9" s="255"/>
    </row>
    <row r="10" spans="2:18" ht="15" customHeight="1" thickBot="1">
      <c r="D10" s="195">
        <v>44267</v>
      </c>
      <c r="E10" s="195" t="s">
        <v>184</v>
      </c>
      <c r="F10" s="210"/>
      <c r="G10" s="211" t="s">
        <v>196</v>
      </c>
      <c r="H10" s="205"/>
      <c r="I10" s="205"/>
      <c r="J10" s="205"/>
      <c r="K10" s="205">
        <v>5675</v>
      </c>
      <c r="L10" s="205"/>
      <c r="M10" s="205"/>
      <c r="N10" s="205"/>
      <c r="O10" s="205">
        <v>5675</v>
      </c>
      <c r="P10" s="205"/>
      <c r="Q10" s="206"/>
      <c r="R10" s="255"/>
    </row>
    <row r="11" spans="2:18" ht="15" customHeight="1" thickBot="1">
      <c r="D11" s="195">
        <v>44268</v>
      </c>
      <c r="E11" s="195" t="s">
        <v>198</v>
      </c>
      <c r="F11" s="210"/>
      <c r="G11" s="211" t="s">
        <v>196</v>
      </c>
      <c r="H11" s="205"/>
      <c r="I11" s="205"/>
      <c r="J11" s="205"/>
      <c r="K11" s="205">
        <v>1775</v>
      </c>
      <c r="L11" s="205"/>
      <c r="M11" s="205">
        <v>1775</v>
      </c>
      <c r="N11" s="205"/>
      <c r="O11" s="205"/>
      <c r="P11" s="205"/>
      <c r="Q11" s="206"/>
      <c r="R11" s="255"/>
    </row>
    <row r="12" spans="2:18" ht="15" customHeight="1" thickBot="1">
      <c r="D12" s="195">
        <v>44270</v>
      </c>
      <c r="E12" s="196" t="s">
        <v>195</v>
      </c>
      <c r="F12" s="210"/>
      <c r="G12" s="211" t="s">
        <v>196</v>
      </c>
      <c r="H12" s="205"/>
      <c r="I12" s="205"/>
      <c r="J12" s="205"/>
      <c r="K12" s="205">
        <v>1550</v>
      </c>
      <c r="L12" s="205"/>
      <c r="M12" s="205">
        <v>1550</v>
      </c>
      <c r="N12" s="205"/>
      <c r="O12" s="205"/>
      <c r="P12" s="205"/>
      <c r="Q12" s="206"/>
      <c r="R12" s="255"/>
    </row>
    <row r="13" spans="2:18" ht="15" customHeight="1" thickBot="1">
      <c r="B13" s="71" t="s">
        <v>199</v>
      </c>
      <c r="D13" s="195">
        <v>44270</v>
      </c>
      <c r="E13" s="196" t="s">
        <v>200</v>
      </c>
      <c r="F13" s="210"/>
      <c r="G13" s="211" t="s">
        <v>196</v>
      </c>
      <c r="H13" s="205">
        <v>30</v>
      </c>
      <c r="I13" s="205">
        <v>3</v>
      </c>
      <c r="J13" s="205">
        <v>33</v>
      </c>
      <c r="K13" s="205">
        <v>975</v>
      </c>
      <c r="L13" s="205"/>
      <c r="M13" s="205">
        <v>975</v>
      </c>
      <c r="N13" s="205"/>
      <c r="O13" s="205"/>
      <c r="P13" s="205"/>
      <c r="Q13" s="206"/>
      <c r="R13" s="255"/>
    </row>
    <row r="14" spans="2:18" ht="15" customHeight="1" thickBot="1">
      <c r="B14" s="71" t="s">
        <v>91</v>
      </c>
      <c r="D14" s="195">
        <v>44280</v>
      </c>
      <c r="E14" s="195" t="s">
        <v>201</v>
      </c>
      <c r="F14" s="201"/>
      <c r="G14" s="211">
        <v>1112</v>
      </c>
      <c r="H14" s="207"/>
      <c r="I14" s="207"/>
      <c r="J14" s="207"/>
      <c r="K14" s="205">
        <v>400</v>
      </c>
      <c r="L14" s="207"/>
      <c r="M14" s="207"/>
      <c r="N14" s="207"/>
      <c r="O14" s="207"/>
      <c r="P14" s="205">
        <v>400</v>
      </c>
      <c r="Q14" s="254" t="s">
        <v>80</v>
      </c>
      <c r="R14" s="255"/>
    </row>
    <row r="15" spans="2:18" ht="15" customHeight="1" thickBot="1">
      <c r="B15" s="71" t="s">
        <v>202</v>
      </c>
      <c r="D15" s="195">
        <v>44281</v>
      </c>
      <c r="E15" s="195" t="s">
        <v>184</v>
      </c>
      <c r="F15" s="210"/>
      <c r="G15" s="211" t="s">
        <v>196</v>
      </c>
      <c r="H15" s="205"/>
      <c r="I15" s="205"/>
      <c r="J15" s="205"/>
      <c r="K15" s="205">
        <v>5675</v>
      </c>
      <c r="L15" s="205"/>
      <c r="M15" s="205"/>
      <c r="N15" s="205"/>
      <c r="O15" s="205">
        <v>5675</v>
      </c>
      <c r="P15" s="205"/>
      <c r="Q15" s="206"/>
      <c r="R15" s="255"/>
    </row>
    <row r="16" spans="2:18" ht="15" customHeight="1" thickBot="1">
      <c r="B16" s="72"/>
      <c r="D16" s="195">
        <v>44285</v>
      </c>
      <c r="E16" s="216" t="s">
        <v>203</v>
      </c>
      <c r="F16" s="217"/>
      <c r="G16" s="217" t="s">
        <v>192</v>
      </c>
      <c r="H16" s="218"/>
      <c r="I16" s="218"/>
      <c r="J16" s="218"/>
      <c r="K16" s="218">
        <v>280</v>
      </c>
      <c r="L16" s="218"/>
      <c r="M16" s="218"/>
      <c r="N16" s="218"/>
      <c r="O16" s="218"/>
      <c r="P16" s="218">
        <v>280</v>
      </c>
      <c r="Q16" s="219" t="s">
        <v>89</v>
      </c>
      <c r="R16" s="255"/>
    </row>
    <row r="17" spans="4:18" ht="15" customHeight="1" thickBot="1">
      <c r="D17" s="195">
        <v>44286</v>
      </c>
      <c r="E17" s="196" t="s">
        <v>204</v>
      </c>
      <c r="F17" s="224"/>
      <c r="G17" s="215">
        <v>1113</v>
      </c>
      <c r="H17" s="212"/>
      <c r="I17" s="212"/>
      <c r="J17" s="212"/>
      <c r="K17" s="212">
        <v>1210</v>
      </c>
      <c r="L17" s="212">
        <v>110</v>
      </c>
      <c r="M17" s="212"/>
      <c r="N17" s="212">
        <v>1100</v>
      </c>
      <c r="O17" s="212"/>
      <c r="P17" s="212"/>
      <c r="Q17" s="206"/>
      <c r="R17" s="255" t="s">
        <v>205</v>
      </c>
    </row>
    <row r="18" spans="4:18" ht="15" customHeight="1" thickBot="1">
      <c r="D18" s="195">
        <v>44286</v>
      </c>
      <c r="E18" s="196" t="s">
        <v>206</v>
      </c>
      <c r="F18" s="224"/>
      <c r="G18" s="215">
        <v>1114</v>
      </c>
      <c r="H18" s="212"/>
      <c r="I18" s="212"/>
      <c r="J18" s="212"/>
      <c r="K18" s="212">
        <v>775</v>
      </c>
      <c r="L18" s="212"/>
      <c r="M18" s="212">
        <v>775</v>
      </c>
      <c r="N18" s="212"/>
      <c r="O18" s="212"/>
      <c r="P18" s="212"/>
      <c r="Q18" s="208"/>
      <c r="R18" s="255" t="s">
        <v>205</v>
      </c>
    </row>
    <row r="19" spans="4:18" ht="15" customHeight="1" thickBot="1">
      <c r="D19" s="198">
        <v>44286</v>
      </c>
      <c r="E19" s="199" t="s">
        <v>207</v>
      </c>
      <c r="F19" s="224"/>
      <c r="G19" s="225" t="s">
        <v>192</v>
      </c>
      <c r="H19" s="207"/>
      <c r="I19" s="207"/>
      <c r="J19" s="207"/>
      <c r="K19" s="207">
        <v>29.95</v>
      </c>
      <c r="L19" s="207"/>
      <c r="M19" s="207"/>
      <c r="N19" s="207"/>
      <c r="O19" s="207"/>
      <c r="P19" s="207">
        <v>29.95</v>
      </c>
      <c r="Q19" s="208" t="s">
        <v>90</v>
      </c>
      <c r="R19" s="255" t="s">
        <v>194</v>
      </c>
    </row>
    <row r="20" spans="4:18" ht="15" customHeight="1" thickBot="1">
      <c r="D20" s="198">
        <v>44286</v>
      </c>
      <c r="E20" s="199" t="s">
        <v>208</v>
      </c>
      <c r="F20" s="224"/>
      <c r="G20" s="225" t="s">
        <v>192</v>
      </c>
      <c r="H20" s="207"/>
      <c r="I20" s="207"/>
      <c r="J20" s="207"/>
      <c r="K20" s="207">
        <v>134.26</v>
      </c>
      <c r="L20" s="207">
        <v>12.21</v>
      </c>
      <c r="M20" s="207"/>
      <c r="N20" s="207"/>
      <c r="O20" s="207"/>
      <c r="P20" s="207">
        <v>122.05</v>
      </c>
      <c r="Q20" s="208" t="s">
        <v>90</v>
      </c>
      <c r="R20" s="255" t="s">
        <v>194</v>
      </c>
    </row>
    <row r="21" spans="4:18" ht="15" customHeight="1" thickBot="1">
      <c r="D21" s="198">
        <v>44286</v>
      </c>
      <c r="E21" s="199" t="s">
        <v>209</v>
      </c>
      <c r="F21" s="224"/>
      <c r="G21" s="225" t="s">
        <v>192</v>
      </c>
      <c r="H21" s="207"/>
      <c r="I21" s="207"/>
      <c r="J21" s="207"/>
      <c r="K21" s="207">
        <v>85</v>
      </c>
      <c r="L21" s="207">
        <v>7.73</v>
      </c>
      <c r="M21" s="207"/>
      <c r="N21" s="207"/>
      <c r="O21" s="207"/>
      <c r="P21" s="207">
        <v>77.27</v>
      </c>
      <c r="Q21" s="208" t="s">
        <v>103</v>
      </c>
      <c r="R21" s="255" t="s">
        <v>194</v>
      </c>
    </row>
    <row r="22" spans="4:18" ht="15" customHeight="1" thickBot="1">
      <c r="D22" s="196"/>
      <c r="E22" s="196"/>
      <c r="F22" s="196"/>
      <c r="G22" s="196"/>
      <c r="H22" s="229">
        <f>SUM(H7:H17)</f>
        <v>30</v>
      </c>
      <c r="I22" s="229">
        <f>SUM(I7:I17)</f>
        <v>3</v>
      </c>
      <c r="J22" s="229">
        <f>SUM(J7:J17)</f>
        <v>33</v>
      </c>
      <c r="K22" s="229">
        <f>SUM(K7:K21)</f>
        <v>22311.21</v>
      </c>
      <c r="L22" s="229">
        <f>SUM(L7:L21)</f>
        <v>345.85</v>
      </c>
      <c r="M22" s="229">
        <f>SUM(M7:M21)</f>
        <v>6447</v>
      </c>
      <c r="N22" s="229">
        <f>SUM(N7:N17)</f>
        <v>1100</v>
      </c>
      <c r="O22" s="229">
        <f>SUM(O7:O17)</f>
        <v>11350</v>
      </c>
      <c r="P22" s="229">
        <f>SUM(P7:P21)</f>
        <v>3068.36</v>
      </c>
      <c r="Q22" s="223"/>
      <c r="R22" s="256"/>
    </row>
    <row r="23" spans="4:18">
      <c r="D23" s="252"/>
      <c r="E23" s="252"/>
      <c r="F23" s="252"/>
      <c r="G23" s="252"/>
      <c r="H23" s="253"/>
      <c r="I23" s="253"/>
      <c r="J23" s="253"/>
      <c r="K23" s="253"/>
      <c r="L23" s="253"/>
      <c r="M23" s="253"/>
      <c r="N23" s="253"/>
      <c r="O23" s="253"/>
      <c r="P23" s="253"/>
    </row>
  </sheetData>
  <mergeCells count="2">
    <mergeCell ref="D3:P4"/>
    <mergeCell ref="D6:G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AC02-9C47-4ADA-9362-879ADCCBA4EC}">
  <dimension ref="A2:BB30"/>
  <sheetViews>
    <sheetView showGridLines="0" topLeftCell="A5" workbookViewId="0">
      <selection activeCell="M30" sqref="M30"/>
    </sheetView>
  </sheetViews>
  <sheetFormatPr defaultRowHeight="15.75"/>
  <cols>
    <col min="1" max="1" width="8.75" style="70" customWidth="1"/>
    <col min="2" max="2" width="29.875" style="70" customWidth="1"/>
    <col min="3" max="3" width="8.75" style="73"/>
    <col min="4" max="4" width="16.75" style="73" customWidth="1"/>
    <col min="5" max="5" width="23.25" style="73" customWidth="1"/>
    <col min="6" max="9" width="8.75" style="73"/>
    <col min="10" max="10" width="9.875" style="73" customWidth="1"/>
    <col min="11" max="11" width="10.375" style="73" bestFit="1" customWidth="1"/>
    <col min="12" max="12" width="9.375" style="73" bestFit="1" customWidth="1"/>
    <col min="13" max="13" width="10.25" style="73" customWidth="1"/>
    <col min="14" max="14" width="10.375" style="73" bestFit="1" customWidth="1"/>
    <col min="15" max="16" width="8.75" style="73"/>
    <col min="17" max="17" width="31.375" style="73" customWidth="1"/>
    <col min="18" max="18" width="46.625" style="73" customWidth="1"/>
    <col min="19" max="54" width="8.75" style="73"/>
  </cols>
  <sheetData>
    <row r="2" spans="2:18" ht="15" customHeight="1" thickBot="1"/>
    <row r="3" spans="2:18" ht="15" customHeight="1">
      <c r="D3" s="387" t="s">
        <v>210</v>
      </c>
      <c r="E3" s="388"/>
      <c r="F3" s="388"/>
      <c r="G3" s="388"/>
      <c r="H3" s="388"/>
      <c r="I3" s="388"/>
      <c r="J3" s="388"/>
      <c r="K3" s="388"/>
      <c r="L3" s="388"/>
      <c r="M3" s="388"/>
      <c r="N3" s="388"/>
      <c r="O3" s="388"/>
      <c r="P3" s="388"/>
      <c r="Q3" s="149"/>
    </row>
    <row r="4" spans="2:18" ht="15" customHeight="1" thickBot="1">
      <c r="D4" s="391"/>
      <c r="E4" s="392"/>
      <c r="F4" s="392"/>
      <c r="G4" s="392"/>
      <c r="H4" s="392"/>
      <c r="I4" s="392"/>
      <c r="J4" s="392"/>
      <c r="K4" s="392"/>
      <c r="L4" s="392"/>
      <c r="M4" s="392"/>
      <c r="N4" s="392"/>
      <c r="O4" s="392"/>
      <c r="P4" s="392"/>
      <c r="Q4" s="184" t="s">
        <v>211</v>
      </c>
    </row>
    <row r="5" spans="2:18" ht="45.6" customHeight="1" thickTop="1" thickBot="1">
      <c r="D5" s="191" t="s">
        <v>158</v>
      </c>
      <c r="E5" s="192" t="s">
        <v>159</v>
      </c>
      <c r="F5" s="185" t="s">
        <v>180</v>
      </c>
      <c r="G5" s="186" t="s">
        <v>181</v>
      </c>
      <c r="H5" s="187" t="s">
        <v>83</v>
      </c>
      <c r="I5" s="187" t="s">
        <v>76</v>
      </c>
      <c r="J5" s="187" t="s">
        <v>212</v>
      </c>
      <c r="K5" s="187" t="s">
        <v>183</v>
      </c>
      <c r="L5" s="187" t="s">
        <v>117</v>
      </c>
      <c r="M5" s="187" t="s">
        <v>212</v>
      </c>
      <c r="N5" s="187" t="s">
        <v>73</v>
      </c>
      <c r="O5" s="188" t="s">
        <v>213</v>
      </c>
      <c r="P5" s="189" t="s">
        <v>185</v>
      </c>
      <c r="Q5" s="190"/>
    </row>
    <row r="6" spans="2:18" ht="16.149999999999999" customHeight="1" thickBot="1">
      <c r="D6" s="393"/>
      <c r="E6" s="394"/>
      <c r="F6" s="394"/>
      <c r="G6" s="395"/>
      <c r="H6" s="194" t="s">
        <v>112</v>
      </c>
      <c r="I6" s="194" t="s">
        <v>112</v>
      </c>
      <c r="J6" s="194" t="s">
        <v>112</v>
      </c>
      <c r="K6" s="194" t="s">
        <v>112</v>
      </c>
      <c r="L6" s="194" t="s">
        <v>112</v>
      </c>
      <c r="M6" s="194" t="s">
        <v>112</v>
      </c>
      <c r="N6" s="194" t="s">
        <v>112</v>
      </c>
      <c r="O6" s="193" t="s">
        <v>112</v>
      </c>
      <c r="P6" s="194" t="s">
        <v>112</v>
      </c>
      <c r="Q6" s="194"/>
      <c r="R6" s="258" t="s">
        <v>214</v>
      </c>
    </row>
    <row r="7" spans="2:18" ht="15" customHeight="1" thickBot="1">
      <c r="D7" s="195">
        <v>44256</v>
      </c>
      <c r="E7" s="195" t="s">
        <v>215</v>
      </c>
      <c r="F7" s="195"/>
      <c r="G7" s="209" t="s">
        <v>216</v>
      </c>
      <c r="H7" s="204"/>
      <c r="I7" s="204"/>
      <c r="J7" s="204"/>
      <c r="K7" s="204">
        <v>2580</v>
      </c>
      <c r="L7" s="204">
        <v>234.55</v>
      </c>
      <c r="M7" s="204"/>
      <c r="N7" s="204">
        <v>2345.4499999999998</v>
      </c>
      <c r="O7" s="204"/>
      <c r="P7" s="204"/>
      <c r="Q7" s="204"/>
      <c r="R7"/>
    </row>
    <row r="8" spans="2:18" ht="15" customHeight="1" thickBot="1">
      <c r="D8" s="198">
        <v>44260</v>
      </c>
      <c r="E8" s="198" t="s">
        <v>217</v>
      </c>
      <c r="F8" s="198"/>
      <c r="G8" s="220" t="s">
        <v>218</v>
      </c>
      <c r="H8" s="221"/>
      <c r="I8" s="221"/>
      <c r="J8" s="221"/>
      <c r="K8" s="221">
        <v>5.95</v>
      </c>
      <c r="L8" s="221"/>
      <c r="M8" s="221"/>
      <c r="N8" s="221"/>
      <c r="O8" s="221">
        <v>5.95</v>
      </c>
      <c r="P8" s="221"/>
      <c r="Q8" s="204"/>
      <c r="R8" s="256" t="s">
        <v>219</v>
      </c>
    </row>
    <row r="9" spans="2:18" ht="15" customHeight="1" thickBot="1">
      <c r="D9" s="195">
        <v>44261</v>
      </c>
      <c r="E9" s="195" t="s">
        <v>215</v>
      </c>
      <c r="F9" s="195"/>
      <c r="G9" s="209" t="s">
        <v>216</v>
      </c>
      <c r="H9" s="204"/>
      <c r="I9" s="204"/>
      <c r="J9" s="204"/>
      <c r="K9" s="204">
        <v>2445</v>
      </c>
      <c r="L9" s="204">
        <v>222.27</v>
      </c>
      <c r="M9" s="204"/>
      <c r="N9" s="204">
        <v>2222.73</v>
      </c>
      <c r="O9" s="204"/>
      <c r="P9" s="204"/>
      <c r="Q9" s="204"/>
      <c r="R9"/>
    </row>
    <row r="10" spans="2:18" ht="15" customHeight="1" thickBot="1">
      <c r="D10" s="195">
        <v>44261</v>
      </c>
      <c r="E10" s="196" t="s">
        <v>220</v>
      </c>
      <c r="F10" s="197"/>
      <c r="G10" s="209" t="s">
        <v>196</v>
      </c>
      <c r="H10" s="205">
        <v>50</v>
      </c>
      <c r="I10" s="205">
        <v>5</v>
      </c>
      <c r="J10" s="205">
        <v>55</v>
      </c>
      <c r="K10" s="205">
        <v>3500</v>
      </c>
      <c r="L10" s="205"/>
      <c r="M10" s="205">
        <v>3500</v>
      </c>
      <c r="N10" s="205"/>
      <c r="O10" s="205"/>
      <c r="P10" s="205"/>
      <c r="Q10" s="204"/>
      <c r="R10"/>
    </row>
    <row r="11" spans="2:18" ht="15" customHeight="1" thickBot="1">
      <c r="D11" s="195">
        <v>44262</v>
      </c>
      <c r="E11" s="195" t="s">
        <v>215</v>
      </c>
      <c r="F11" s="197"/>
      <c r="G11" s="209" t="s">
        <v>216</v>
      </c>
      <c r="H11" s="205"/>
      <c r="I11" s="205"/>
      <c r="J11" s="205"/>
      <c r="K11" s="205">
        <v>2320</v>
      </c>
      <c r="L11" s="205">
        <v>210.91</v>
      </c>
      <c r="M11" s="205"/>
      <c r="N11" s="205">
        <v>2109.09</v>
      </c>
      <c r="O11" s="205"/>
      <c r="P11" s="205"/>
      <c r="Q11" s="204"/>
      <c r="R11"/>
    </row>
    <row r="12" spans="2:18" ht="15" customHeight="1" thickBot="1">
      <c r="D12" s="195">
        <v>44263</v>
      </c>
      <c r="E12" s="196" t="s">
        <v>221</v>
      </c>
      <c r="F12" s="197"/>
      <c r="G12" s="211">
        <v>234</v>
      </c>
      <c r="H12" s="205"/>
      <c r="I12" s="205"/>
      <c r="J12" s="205"/>
      <c r="K12" s="205">
        <v>960</v>
      </c>
      <c r="L12" s="205">
        <v>87.27</v>
      </c>
      <c r="M12" s="205"/>
      <c r="N12" s="205">
        <v>872.73</v>
      </c>
      <c r="O12" s="205"/>
      <c r="P12" s="205"/>
      <c r="Q12" s="204"/>
      <c r="R12"/>
    </row>
    <row r="13" spans="2:18" ht="15" customHeight="1" thickBot="1">
      <c r="B13" s="71" t="s">
        <v>199</v>
      </c>
      <c r="D13" s="195">
        <v>44267</v>
      </c>
      <c r="E13" s="195" t="s">
        <v>215</v>
      </c>
      <c r="F13" s="197"/>
      <c r="G13" s="209" t="s">
        <v>216</v>
      </c>
      <c r="H13" s="205"/>
      <c r="I13" s="205"/>
      <c r="J13" s="205"/>
      <c r="K13" s="205">
        <v>1965</v>
      </c>
      <c r="L13" s="205">
        <v>178.64</v>
      </c>
      <c r="M13" s="205"/>
      <c r="N13" s="205">
        <v>1786.36</v>
      </c>
      <c r="O13" s="205"/>
      <c r="P13" s="205"/>
      <c r="Q13" s="204"/>
      <c r="R13"/>
    </row>
    <row r="14" spans="2:18" ht="15" customHeight="1" thickBot="1">
      <c r="B14" s="71" t="s">
        <v>91</v>
      </c>
      <c r="D14" s="195">
        <v>44268</v>
      </c>
      <c r="E14" s="195" t="s">
        <v>215</v>
      </c>
      <c r="F14" s="200"/>
      <c r="G14" s="209" t="s">
        <v>216</v>
      </c>
      <c r="H14" s="207"/>
      <c r="I14" s="207"/>
      <c r="J14" s="207"/>
      <c r="K14" s="205">
        <v>2610</v>
      </c>
      <c r="L14" s="205">
        <v>237.27</v>
      </c>
      <c r="M14" s="205"/>
      <c r="N14" s="205">
        <v>2372.73</v>
      </c>
      <c r="O14" s="207"/>
      <c r="P14" s="207"/>
      <c r="Q14" s="204"/>
      <c r="R14"/>
    </row>
    <row r="15" spans="2:18" ht="15" customHeight="1" thickBot="1">
      <c r="B15" s="71" t="s">
        <v>222</v>
      </c>
      <c r="D15" s="195">
        <v>44269</v>
      </c>
      <c r="E15" s="195" t="s">
        <v>215</v>
      </c>
      <c r="F15" s="200"/>
      <c r="G15" s="211" t="s">
        <v>216</v>
      </c>
      <c r="H15" s="207"/>
      <c r="I15" s="207"/>
      <c r="J15" s="207"/>
      <c r="K15" s="205">
        <v>2270</v>
      </c>
      <c r="L15" s="205">
        <v>206.36</v>
      </c>
      <c r="M15" s="205"/>
      <c r="N15" s="205">
        <v>2063.64</v>
      </c>
      <c r="O15" s="207"/>
      <c r="P15" s="207"/>
      <c r="Q15" s="204"/>
      <c r="R15" s="240"/>
    </row>
    <row r="16" spans="2:18" ht="15" customHeight="1" thickBot="1">
      <c r="B16" s="72"/>
      <c r="D16" s="195">
        <v>44270</v>
      </c>
      <c r="E16" s="196" t="s">
        <v>221</v>
      </c>
      <c r="F16" s="200"/>
      <c r="G16" s="211">
        <v>235</v>
      </c>
      <c r="H16" s="205"/>
      <c r="I16" s="205"/>
      <c r="J16" s="205"/>
      <c r="K16" s="205">
        <v>1650</v>
      </c>
      <c r="L16" s="205">
        <v>54.55</v>
      </c>
      <c r="M16" s="205">
        <v>1050</v>
      </c>
      <c r="N16" s="205">
        <v>545.45000000000005</v>
      </c>
      <c r="O16" s="205"/>
      <c r="P16" s="205"/>
      <c r="Q16" s="204"/>
      <c r="R16"/>
    </row>
    <row r="17" spans="2:18" ht="15" customHeight="1" thickBot="1">
      <c r="B17" s="72"/>
      <c r="D17" s="195">
        <v>44274</v>
      </c>
      <c r="E17" s="195" t="s">
        <v>215</v>
      </c>
      <c r="F17" s="200"/>
      <c r="G17" s="211" t="s">
        <v>216</v>
      </c>
      <c r="H17" s="205"/>
      <c r="I17" s="205"/>
      <c r="J17" s="205"/>
      <c r="K17" s="205">
        <v>1720</v>
      </c>
      <c r="L17" s="205">
        <v>156.36000000000001</v>
      </c>
      <c r="M17" s="205"/>
      <c r="N17" s="205">
        <v>1563.64</v>
      </c>
      <c r="O17" s="205"/>
      <c r="P17" s="205"/>
      <c r="Q17" s="204"/>
      <c r="R17"/>
    </row>
    <row r="18" spans="2:18" ht="15" customHeight="1" thickBot="1">
      <c r="B18" s="72"/>
      <c r="D18" s="195">
        <v>44275</v>
      </c>
      <c r="E18" s="195" t="s">
        <v>215</v>
      </c>
      <c r="F18" s="200"/>
      <c r="G18" s="211" t="s">
        <v>216</v>
      </c>
      <c r="H18" s="205"/>
      <c r="I18" s="205"/>
      <c r="J18" s="205"/>
      <c r="K18" s="205">
        <v>2745</v>
      </c>
      <c r="L18" s="205">
        <v>249.55</v>
      </c>
      <c r="M18" s="205"/>
      <c r="N18" s="205">
        <v>2495.4499999999998</v>
      </c>
      <c r="O18" s="205"/>
      <c r="P18" s="205"/>
      <c r="Q18" s="204"/>
      <c r="R18"/>
    </row>
    <row r="19" spans="2:18" ht="15" customHeight="1" thickBot="1">
      <c r="B19" s="72"/>
      <c r="D19" s="195">
        <v>44275</v>
      </c>
      <c r="E19" s="196" t="s">
        <v>223</v>
      </c>
      <c r="F19" s="200"/>
      <c r="G19" s="211" t="s">
        <v>196</v>
      </c>
      <c r="H19" s="205">
        <v>50</v>
      </c>
      <c r="I19" s="205">
        <v>5</v>
      </c>
      <c r="J19" s="205">
        <v>55</v>
      </c>
      <c r="K19" s="205">
        <v>2745</v>
      </c>
      <c r="L19" s="205"/>
      <c r="M19" s="205">
        <v>2745</v>
      </c>
      <c r="N19" s="205"/>
      <c r="O19" s="205"/>
      <c r="P19" s="205"/>
      <c r="Q19" s="204"/>
      <c r="R19"/>
    </row>
    <row r="20" spans="2:18" ht="15" customHeight="1" thickBot="1">
      <c r="B20" s="72"/>
      <c r="D20" s="195">
        <v>44276</v>
      </c>
      <c r="E20" s="195" t="s">
        <v>215</v>
      </c>
      <c r="F20" s="200"/>
      <c r="G20" s="211" t="s">
        <v>216</v>
      </c>
      <c r="H20" s="205"/>
      <c r="I20" s="205"/>
      <c r="J20" s="205"/>
      <c r="K20" s="205">
        <v>2140</v>
      </c>
      <c r="L20" s="205">
        <v>194.55</v>
      </c>
      <c r="M20" s="205"/>
      <c r="N20" s="205">
        <v>1945.45</v>
      </c>
      <c r="O20" s="205"/>
      <c r="P20" s="205"/>
      <c r="Q20" s="204"/>
      <c r="R20"/>
    </row>
    <row r="21" spans="2:18" ht="15" customHeight="1" thickBot="1">
      <c r="B21" s="72"/>
      <c r="D21" s="195">
        <v>44277</v>
      </c>
      <c r="E21" s="196" t="s">
        <v>221</v>
      </c>
      <c r="F21" s="200"/>
      <c r="G21" s="211">
        <v>236</v>
      </c>
      <c r="H21" s="205"/>
      <c r="I21" s="205"/>
      <c r="J21" s="205"/>
      <c r="K21" s="205">
        <v>2835</v>
      </c>
      <c r="L21" s="205">
        <v>43.64</v>
      </c>
      <c r="M21" s="205">
        <v>2355</v>
      </c>
      <c r="N21" s="205">
        <v>436.36</v>
      </c>
      <c r="O21" s="205"/>
      <c r="P21" s="205"/>
      <c r="Q21" s="204"/>
      <c r="R21"/>
    </row>
    <row r="22" spans="2:18" ht="15" customHeight="1" thickBot="1">
      <c r="B22" s="72"/>
      <c r="D22" s="195">
        <v>44281</v>
      </c>
      <c r="E22" s="195" t="s">
        <v>215</v>
      </c>
      <c r="F22" s="200"/>
      <c r="G22" s="211" t="s">
        <v>216</v>
      </c>
      <c r="H22" s="205"/>
      <c r="I22" s="205"/>
      <c r="J22" s="205"/>
      <c r="K22" s="205">
        <v>2110</v>
      </c>
      <c r="L22" s="205">
        <v>191.82</v>
      </c>
      <c r="M22" s="205"/>
      <c r="N22" s="205">
        <v>1918.18</v>
      </c>
      <c r="O22" s="205"/>
      <c r="P22" s="205"/>
      <c r="Q22" s="204"/>
      <c r="R22"/>
    </row>
    <row r="23" spans="2:18" ht="15" customHeight="1" thickBot="1">
      <c r="B23" s="72"/>
      <c r="D23" s="195">
        <v>44282</v>
      </c>
      <c r="E23" s="195" t="s">
        <v>215</v>
      </c>
      <c r="F23" s="200"/>
      <c r="G23" s="211" t="s">
        <v>216</v>
      </c>
      <c r="H23" s="205"/>
      <c r="I23" s="205"/>
      <c r="J23" s="205"/>
      <c r="K23" s="205">
        <v>3456</v>
      </c>
      <c r="L23" s="205">
        <v>314.18</v>
      </c>
      <c r="M23" s="205"/>
      <c r="N23" s="205">
        <v>3141.82</v>
      </c>
      <c r="O23" s="205"/>
      <c r="P23" s="205"/>
      <c r="Q23" s="204"/>
      <c r="R23"/>
    </row>
    <row r="24" spans="2:18" ht="15" customHeight="1" thickBot="1">
      <c r="B24" s="72"/>
      <c r="D24" s="195">
        <v>44283</v>
      </c>
      <c r="E24" s="195" t="s">
        <v>215</v>
      </c>
      <c r="F24" s="200"/>
      <c r="G24" s="211" t="s">
        <v>216</v>
      </c>
      <c r="H24" s="205"/>
      <c r="I24" s="205"/>
      <c r="J24" s="205"/>
      <c r="K24" s="205">
        <v>2210</v>
      </c>
      <c r="L24" s="205">
        <v>200.91</v>
      </c>
      <c r="M24" s="205"/>
      <c r="N24" s="205">
        <v>2009.09</v>
      </c>
      <c r="O24" s="205"/>
      <c r="P24" s="205"/>
      <c r="Q24" s="204"/>
      <c r="R24"/>
    </row>
    <row r="25" spans="2:18" ht="15" customHeight="1" thickBot="1">
      <c r="D25" s="195">
        <v>44285</v>
      </c>
      <c r="E25" s="196" t="s">
        <v>221</v>
      </c>
      <c r="F25" s="202"/>
      <c r="G25" s="211">
        <v>237</v>
      </c>
      <c r="H25" s="205">
        <v>20</v>
      </c>
      <c r="I25" s="205">
        <v>2</v>
      </c>
      <c r="J25" s="205">
        <v>22</v>
      </c>
      <c r="K25" s="205">
        <v>780</v>
      </c>
      <c r="L25" s="205">
        <v>52.73</v>
      </c>
      <c r="M25" s="205">
        <v>200</v>
      </c>
      <c r="N25" s="205">
        <v>527.27</v>
      </c>
      <c r="O25" s="205"/>
      <c r="P25" s="205"/>
      <c r="Q25" s="204"/>
      <c r="R25"/>
    </row>
    <row r="26" spans="2:18" ht="15" customHeight="1" thickBot="1">
      <c r="D26" s="195">
        <v>44286</v>
      </c>
      <c r="E26" s="196" t="s">
        <v>224</v>
      </c>
      <c r="F26" s="203"/>
      <c r="G26" s="211" t="s">
        <v>196</v>
      </c>
      <c r="H26" s="205">
        <v>15</v>
      </c>
      <c r="I26" s="205">
        <v>1.5</v>
      </c>
      <c r="J26" s="205">
        <v>16.5</v>
      </c>
      <c r="K26" s="205">
        <v>1300</v>
      </c>
      <c r="L26" s="205"/>
      <c r="M26" s="205">
        <v>1300</v>
      </c>
      <c r="N26" s="205"/>
      <c r="O26" s="205"/>
      <c r="P26" s="205"/>
      <c r="Q26" s="204"/>
      <c r="R26"/>
    </row>
    <row r="27" spans="2:18" ht="15" customHeight="1" thickBot="1">
      <c r="D27" s="195">
        <v>44286</v>
      </c>
      <c r="E27" s="196" t="s">
        <v>221</v>
      </c>
      <c r="F27" s="203"/>
      <c r="G27" s="211">
        <v>238</v>
      </c>
      <c r="H27" s="205">
        <v>40</v>
      </c>
      <c r="I27" s="205">
        <v>4</v>
      </c>
      <c r="J27" s="205">
        <v>44</v>
      </c>
      <c r="K27" s="205">
        <v>1850</v>
      </c>
      <c r="L27" s="205"/>
      <c r="M27" s="205">
        <v>1850</v>
      </c>
      <c r="N27" s="205"/>
      <c r="O27" s="205"/>
      <c r="P27" s="205"/>
      <c r="Q27" s="221"/>
      <c r="R27" s="256" t="s">
        <v>225</v>
      </c>
    </row>
    <row r="28" spans="2:18" ht="15" customHeight="1" thickBot="1">
      <c r="D28" s="195"/>
      <c r="E28" s="196"/>
      <c r="F28" s="203"/>
      <c r="G28" s="211"/>
      <c r="H28" s="212"/>
      <c r="I28" s="212"/>
      <c r="J28" s="212"/>
      <c r="K28" s="212"/>
      <c r="L28" s="212"/>
      <c r="M28" s="212"/>
      <c r="N28" s="212"/>
      <c r="O28" s="212"/>
      <c r="P28" s="212"/>
      <c r="Q28" s="221"/>
      <c r="R28" s="256" t="s">
        <v>225</v>
      </c>
    </row>
    <row r="29" spans="2:18" ht="15" customHeight="1" thickBot="1">
      <c r="D29" s="195"/>
      <c r="E29" s="196"/>
      <c r="F29" s="203"/>
      <c r="G29" s="211"/>
      <c r="H29" s="228">
        <f>SUM(H8:H28)</f>
        <v>175</v>
      </c>
      <c r="I29" s="228">
        <f t="shared" ref="I29:P29" si="0">SUM(I8:I28)</f>
        <v>17.5</v>
      </c>
      <c r="J29" s="228">
        <f t="shared" si="0"/>
        <v>192.5</v>
      </c>
      <c r="K29" s="228">
        <f>SUM(K7:K28)</f>
        <v>44196.95</v>
      </c>
      <c r="L29" s="228">
        <f>SUM(L7:L28)</f>
        <v>2835.5599999999995</v>
      </c>
      <c r="M29" s="228">
        <f>SUM(M7:M28)</f>
        <v>13000</v>
      </c>
      <c r="N29" s="228">
        <f>SUM(N7:N28)</f>
        <v>28355.440000000002</v>
      </c>
      <c r="O29" s="228">
        <f t="shared" si="0"/>
        <v>5.95</v>
      </c>
      <c r="P29" s="213">
        <f t="shared" si="0"/>
        <v>0</v>
      </c>
      <c r="Q29" s="204"/>
      <c r="R29"/>
    </row>
    <row r="30" spans="2:18">
      <c r="D30" s="252"/>
      <c r="E30" s="252"/>
      <c r="F30" s="252"/>
      <c r="G30" s="252"/>
      <c r="H30" s="253"/>
      <c r="I30" s="253"/>
      <c r="J30" s="253"/>
      <c r="K30" s="253"/>
      <c r="L30" s="253"/>
      <c r="M30" s="253"/>
      <c r="N30" s="253"/>
      <c r="O30" s="253"/>
      <c r="P30" s="253"/>
    </row>
  </sheetData>
  <mergeCells count="2">
    <mergeCell ref="D3:P4"/>
    <mergeCell ref="D6:G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011-1DA3-4B94-A488-E7493C8FCD65}">
  <dimension ref="A2:Z30"/>
  <sheetViews>
    <sheetView showGridLines="0" workbookViewId="0">
      <selection activeCell="H33" sqref="H33"/>
    </sheetView>
  </sheetViews>
  <sheetFormatPr defaultRowHeight="15.75"/>
  <cols>
    <col min="1" max="1" width="8.75" style="70" customWidth="1"/>
    <col min="2" max="2" width="31.75" style="70" customWidth="1"/>
    <col min="3" max="3" width="8.75" style="73"/>
    <col min="4" max="4" width="15.75" style="73" customWidth="1"/>
    <col min="5" max="5" width="25.75" style="73" customWidth="1"/>
    <col min="6" max="6" width="8.75" style="73" customWidth="1"/>
    <col min="7" max="8" width="15.75" style="73" customWidth="1"/>
    <col min="9" max="9" width="25.75" style="73" customWidth="1"/>
    <col min="10" max="10" width="8.75" style="73" customWidth="1"/>
    <col min="11" max="11" width="15.75" style="73" customWidth="1"/>
    <col min="12" max="26" width="8.75" style="73"/>
  </cols>
  <sheetData>
    <row r="2" spans="2:11" ht="15" customHeight="1"/>
    <row r="3" spans="2:11" ht="15" customHeight="1"/>
    <row r="4" spans="2:11" ht="15" customHeight="1" thickBot="1"/>
    <row r="5" spans="2:11" ht="49.9" customHeight="1" thickBot="1">
      <c r="D5" s="396" t="s">
        <v>226</v>
      </c>
      <c r="E5" s="397"/>
      <c r="F5" s="397"/>
      <c r="G5" s="397"/>
      <c r="H5" s="397"/>
      <c r="I5" s="397"/>
      <c r="J5" s="397"/>
      <c r="K5" s="398"/>
    </row>
    <row r="6" spans="2:11" ht="16.5" thickBot="1">
      <c r="D6" s="231" t="s">
        <v>227</v>
      </c>
      <c r="E6" s="399" t="s">
        <v>228</v>
      </c>
      <c r="F6" s="399"/>
      <c r="G6" s="399"/>
      <c r="H6" s="399"/>
      <c r="I6" s="399"/>
      <c r="J6" s="399"/>
      <c r="K6" s="259">
        <v>100</v>
      </c>
    </row>
    <row r="7" spans="2:11" ht="15" customHeight="1" thickBot="1">
      <c r="D7" s="232" t="s">
        <v>158</v>
      </c>
      <c r="E7" s="233" t="s">
        <v>159</v>
      </c>
      <c r="F7" s="234" t="s">
        <v>229</v>
      </c>
      <c r="G7" s="235" t="s">
        <v>123</v>
      </c>
      <c r="H7" s="232" t="s">
        <v>158</v>
      </c>
      <c r="I7" s="233" t="s">
        <v>159</v>
      </c>
      <c r="J7" s="234" t="s">
        <v>229</v>
      </c>
      <c r="K7" s="233" t="s">
        <v>123</v>
      </c>
    </row>
    <row r="8" spans="2:11" ht="15" customHeight="1">
      <c r="D8" s="260">
        <v>44256</v>
      </c>
      <c r="E8" s="241" t="s">
        <v>230</v>
      </c>
      <c r="F8" s="241"/>
      <c r="G8" s="242">
        <v>27496</v>
      </c>
      <c r="H8" s="236">
        <v>44286</v>
      </c>
      <c r="I8" s="243" t="s">
        <v>161</v>
      </c>
      <c r="J8" s="243" t="s">
        <v>231</v>
      </c>
      <c r="K8" s="261">
        <f>'A2-T1CPJ'!K22</f>
        <v>22311.21</v>
      </c>
    </row>
    <row r="9" spans="2:11" ht="15" customHeight="1">
      <c r="D9" s="262">
        <v>44286</v>
      </c>
      <c r="E9" s="243" t="s">
        <v>160</v>
      </c>
      <c r="F9" s="243" t="s">
        <v>232</v>
      </c>
      <c r="G9" s="244">
        <f>'A2-T1CRJ'!K29</f>
        <v>44196.95</v>
      </c>
      <c r="H9" s="236">
        <v>44286</v>
      </c>
      <c r="I9" s="243" t="s">
        <v>233</v>
      </c>
      <c r="J9" s="243"/>
      <c r="K9" s="261">
        <v>49381.74</v>
      </c>
    </row>
    <row r="10" spans="2:11" ht="15" customHeight="1" thickBot="1">
      <c r="D10" s="260"/>
      <c r="E10" s="241"/>
      <c r="F10" s="241"/>
      <c r="G10" s="237">
        <f>SUM(G8:G9)</f>
        <v>71692.95</v>
      </c>
      <c r="H10" s="238"/>
      <c r="I10" s="241"/>
      <c r="J10" s="241"/>
      <c r="K10" s="263">
        <f>SUM(K8:K9)</f>
        <v>71692.95</v>
      </c>
    </row>
    <row r="11" spans="2:11" ht="15" customHeight="1" thickTop="1" thickBot="1">
      <c r="D11" s="264">
        <v>44287</v>
      </c>
      <c r="E11" s="265" t="s">
        <v>230</v>
      </c>
      <c r="F11" s="265"/>
      <c r="G11" s="266">
        <f>K9</f>
        <v>49381.74</v>
      </c>
      <c r="H11" s="267"/>
      <c r="I11" s="267"/>
      <c r="J11" s="267"/>
      <c r="K11" s="268"/>
    </row>
    <row r="12" spans="2:11" ht="15" customHeight="1">
      <c r="B12" s="71" t="s">
        <v>199</v>
      </c>
      <c r="D12" s="239"/>
      <c r="E12" s="239"/>
      <c r="F12" s="239"/>
      <c r="G12" s="239"/>
      <c r="H12" s="239"/>
      <c r="I12" s="239"/>
      <c r="J12" s="239"/>
      <c r="K12" s="239"/>
    </row>
    <row r="13" spans="2:11" ht="15" customHeight="1">
      <c r="B13" s="71" t="s">
        <v>91</v>
      </c>
    </row>
    <row r="14" spans="2:11" ht="15" customHeight="1">
      <c r="B14" s="71" t="s">
        <v>234</v>
      </c>
      <c r="G14" s="214"/>
    </row>
    <row r="15" spans="2:11" ht="15" customHeight="1">
      <c r="B15" s="72"/>
      <c r="G15" s="148"/>
    </row>
    <row r="16" spans="2:11" ht="15" customHeight="1"/>
    <row r="17" spans="5:9" ht="15" customHeight="1"/>
    <row r="18" spans="5:9" ht="15" customHeight="1"/>
    <row r="19" spans="5:9" ht="15" customHeight="1"/>
    <row r="20" spans="5:9" ht="15" customHeight="1">
      <c r="I20" s="214"/>
    </row>
    <row r="21" spans="5:9">
      <c r="I21" s="214"/>
    </row>
    <row r="23" spans="5:9">
      <c r="E23" s="113"/>
    </row>
    <row r="27" spans="5:9">
      <c r="F27" s="230"/>
    </row>
    <row r="28" spans="5:9">
      <c r="F28" s="214"/>
      <c r="G28" s="214"/>
    </row>
    <row r="30" spans="5:9">
      <c r="G30" s="214"/>
    </row>
  </sheetData>
  <mergeCells count="2">
    <mergeCell ref="D5:K5"/>
    <mergeCell ref="E6:J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BDFB-AB93-4D97-A494-2ADFFBC293DD}">
  <dimension ref="A1:AK42"/>
  <sheetViews>
    <sheetView showGridLines="0" workbookViewId="0">
      <selection activeCell="J15" sqref="J15"/>
    </sheetView>
  </sheetViews>
  <sheetFormatPr defaultRowHeight="15.75"/>
  <cols>
    <col min="1" max="1" width="8.75" style="70"/>
    <col min="2" max="2" width="27" style="70" customWidth="1"/>
    <col min="3" max="5" width="8.75" style="73"/>
    <col min="6" max="6" width="10.25" style="73" customWidth="1"/>
    <col min="7" max="7" width="15.75" style="73" customWidth="1"/>
    <col min="8" max="8" width="8.75" style="73"/>
    <col min="9" max="9" width="9.75" style="73" bestFit="1" customWidth="1"/>
    <col min="10" max="10" width="10.875" style="73" bestFit="1" customWidth="1"/>
    <col min="11" max="12" width="8.75" style="73"/>
    <col min="13" max="13" width="9" style="73" bestFit="1" customWidth="1"/>
    <col min="14" max="35" width="8.75" style="73"/>
  </cols>
  <sheetData>
    <row r="1" spans="2:37" ht="15.6" customHeight="1">
      <c r="AJ1" s="73"/>
      <c r="AK1" s="73"/>
    </row>
    <row r="2" spans="2:37" ht="15.6" customHeight="1">
      <c r="AJ2" s="73"/>
      <c r="AK2" s="73"/>
    </row>
    <row r="3" spans="2:37" ht="15" customHeight="1" thickBot="1">
      <c r="E3" s="103"/>
      <c r="F3" s="103"/>
      <c r="G3" s="103"/>
      <c r="H3" s="103"/>
      <c r="I3" s="103"/>
      <c r="J3" s="103"/>
    </row>
    <row r="4" spans="2:37" ht="31.15" customHeight="1">
      <c r="E4" s="400" t="s">
        <v>235</v>
      </c>
      <c r="F4" s="401"/>
      <c r="G4" s="401"/>
      <c r="H4" s="401"/>
      <c r="I4" s="401"/>
      <c r="J4" s="402"/>
    </row>
    <row r="5" spans="2:37" ht="15" customHeight="1" thickBot="1">
      <c r="E5" s="403" t="s">
        <v>236</v>
      </c>
      <c r="F5" s="404"/>
      <c r="G5" s="404"/>
      <c r="H5" s="404"/>
      <c r="I5" s="404"/>
      <c r="J5" s="405"/>
    </row>
    <row r="6" spans="2:37" ht="15" customHeight="1">
      <c r="E6" s="246"/>
      <c r="F6" s="247"/>
      <c r="G6" s="247"/>
      <c r="H6" s="247"/>
      <c r="I6" s="248" t="s">
        <v>112</v>
      </c>
      <c r="J6" s="249" t="s">
        <v>112</v>
      </c>
    </row>
    <row r="7" spans="2:37" ht="15" customHeight="1">
      <c r="E7" s="250" t="s">
        <v>237</v>
      </c>
      <c r="F7" s="251"/>
      <c r="G7" s="251"/>
      <c r="H7" s="108"/>
      <c r="I7" s="306"/>
      <c r="J7" s="313">
        <v>48216.74</v>
      </c>
    </row>
    <row r="8" spans="2:37" ht="15.6" customHeight="1">
      <c r="E8" s="320" t="s">
        <v>238</v>
      </c>
      <c r="F8" s="306"/>
      <c r="G8" s="306"/>
      <c r="H8" s="306"/>
      <c r="I8" s="306"/>
      <c r="J8" s="314"/>
    </row>
    <row r="9" spans="2:37" ht="15.6" customHeight="1">
      <c r="E9" s="320"/>
      <c r="F9" s="306"/>
      <c r="G9" s="306" t="s">
        <v>196</v>
      </c>
      <c r="H9" s="306"/>
      <c r="I9" s="315">
        <f>'A2-T1CRJ'!K26</f>
        <v>1300</v>
      </c>
      <c r="J9" s="314"/>
    </row>
    <row r="10" spans="2:37" ht="18" customHeight="1" thickBot="1">
      <c r="E10" s="320"/>
      <c r="F10" s="306"/>
      <c r="G10" s="306" t="s">
        <v>221</v>
      </c>
      <c r="H10" s="306"/>
      <c r="I10" s="316">
        <f>'A2-T1CRJ'!K27</f>
        <v>1850</v>
      </c>
      <c r="J10" s="268">
        <f>I9+I10</f>
        <v>3150</v>
      </c>
    </row>
    <row r="11" spans="2:37" ht="15.6" customHeight="1">
      <c r="B11" s="71" t="s">
        <v>199</v>
      </c>
      <c r="D11" s="113"/>
      <c r="E11" s="321"/>
      <c r="F11" s="317"/>
      <c r="G11" s="317"/>
      <c r="H11" s="317"/>
      <c r="I11" s="317"/>
      <c r="J11" s="318">
        <f>J10+J7</f>
        <v>51366.74</v>
      </c>
    </row>
    <row r="12" spans="2:37" ht="15.6" customHeight="1">
      <c r="B12" s="71" t="s">
        <v>91</v>
      </c>
      <c r="E12" s="320" t="s">
        <v>239</v>
      </c>
      <c r="F12" s="306"/>
      <c r="G12" s="306"/>
      <c r="H12" s="306"/>
      <c r="I12" s="306"/>
      <c r="J12" s="314"/>
    </row>
    <row r="13" spans="2:37" ht="15.6" customHeight="1">
      <c r="B13" s="71" t="s">
        <v>31</v>
      </c>
      <c r="E13" s="320"/>
      <c r="F13" s="306" t="s">
        <v>240</v>
      </c>
      <c r="G13" s="322">
        <v>1113</v>
      </c>
      <c r="H13" s="306"/>
      <c r="I13" s="315">
        <f>'A2-T1CPJ'!K17</f>
        <v>1210</v>
      </c>
      <c r="J13" s="314"/>
    </row>
    <row r="14" spans="2:37" ht="15.6" customHeight="1" thickBot="1">
      <c r="B14" s="72"/>
      <c r="E14" s="320"/>
      <c r="F14" s="306" t="s">
        <v>240</v>
      </c>
      <c r="G14" s="322">
        <v>1114</v>
      </c>
      <c r="H14" s="306"/>
      <c r="I14" s="316">
        <f>'A2-T1CPJ'!K18</f>
        <v>775</v>
      </c>
      <c r="J14" s="268">
        <f>I13+I14</f>
        <v>1985</v>
      </c>
    </row>
    <row r="15" spans="2:37" ht="15.6" customHeight="1">
      <c r="E15" s="245"/>
      <c r="F15" s="108"/>
      <c r="G15" s="108"/>
      <c r="H15" s="108"/>
      <c r="I15" s="306"/>
      <c r="J15" s="314"/>
    </row>
    <row r="16" spans="2:37" ht="15.6" customHeight="1">
      <c r="E16" s="250" t="s">
        <v>241</v>
      </c>
      <c r="F16" s="251"/>
      <c r="G16" s="251"/>
      <c r="H16" s="108"/>
      <c r="I16" s="306"/>
      <c r="J16" s="319">
        <f>J11-J14</f>
        <v>49381.74</v>
      </c>
    </row>
    <row r="17" spans="5:10" ht="15.6" customHeight="1" thickBot="1">
      <c r="E17" s="110"/>
      <c r="F17" s="111"/>
      <c r="G17" s="111"/>
      <c r="H17" s="111"/>
      <c r="I17" s="111"/>
      <c r="J17" s="347"/>
    </row>
    <row r="18" spans="5:10" ht="15.6" customHeight="1">
      <c r="E18" s="103"/>
      <c r="F18" s="103"/>
      <c r="G18" s="103"/>
      <c r="H18" s="103"/>
      <c r="I18" s="103"/>
      <c r="J18" s="103"/>
    </row>
    <row r="19" spans="5:10" ht="15.6" customHeight="1"/>
    <row r="20" spans="5:10" ht="15.6" customHeight="1"/>
    <row r="21" spans="5:10" ht="15.6" customHeight="1"/>
    <row r="22" spans="5:10" ht="15.6" customHeight="1"/>
    <row r="23" spans="5:10" ht="15.6" customHeight="1"/>
    <row r="24" spans="5:10" ht="15.6" customHeight="1"/>
    <row r="25" spans="5:10" ht="15.6" customHeight="1"/>
    <row r="26" spans="5:10" ht="15.6" customHeight="1"/>
    <row r="27" spans="5:10" ht="15.6" customHeight="1"/>
    <row r="28" spans="5:10" ht="15.6" customHeight="1"/>
    <row r="29" spans="5:10" ht="15.6" customHeight="1"/>
    <row r="30" spans="5:10" ht="15.6" customHeight="1"/>
    <row r="31" spans="5:10" ht="15.6" customHeight="1"/>
    <row r="32" spans="5:10"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sheetData>
  <mergeCells count="2">
    <mergeCell ref="E4:J4"/>
    <mergeCell ref="E5:J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7F4F-D86D-4AA9-A129-651B6E36DDC4}">
  <dimension ref="A1:AL113"/>
  <sheetViews>
    <sheetView topLeftCell="E14" workbookViewId="0">
      <selection activeCell="J36" sqref="J36"/>
    </sheetView>
  </sheetViews>
  <sheetFormatPr defaultRowHeight="15.75"/>
  <cols>
    <col min="1" max="1" width="8.75" style="70"/>
    <col min="2" max="2" width="27" style="70" customWidth="1"/>
    <col min="3" max="3" width="8.75" style="73"/>
    <col min="4" max="4" width="19.125" customWidth="1"/>
    <col min="5" max="5" width="37.75" customWidth="1"/>
    <col min="6" max="6" width="12" customWidth="1"/>
    <col min="7" max="8" width="20.625" customWidth="1"/>
    <col min="9" max="9" width="22.125" customWidth="1"/>
    <col min="10" max="10" width="20.625" customWidth="1"/>
    <col min="11" max="11" width="45" customWidth="1"/>
    <col min="12" max="34" width="8.75" style="73"/>
  </cols>
  <sheetData>
    <row r="1" spans="2:38">
      <c r="D1" s="73"/>
      <c r="E1" s="73"/>
      <c r="F1" s="73"/>
      <c r="G1" s="73"/>
      <c r="H1" s="73"/>
      <c r="I1" s="73"/>
      <c r="J1" s="73"/>
      <c r="K1" s="73"/>
      <c r="AI1" s="73"/>
      <c r="AJ1" s="73"/>
      <c r="AK1" s="73"/>
      <c r="AL1" s="73"/>
    </row>
    <row r="2" spans="2:38" ht="15.6" customHeight="1" thickBot="1">
      <c r="D2" s="305"/>
      <c r="E2" s="305"/>
      <c r="F2" s="305"/>
      <c r="G2" s="305"/>
      <c r="H2" s="305"/>
      <c r="I2" s="305"/>
      <c r="J2" s="305"/>
      <c r="K2" s="73"/>
      <c r="AI2" s="73"/>
      <c r="AJ2" s="73"/>
      <c r="AK2" s="73"/>
      <c r="AL2" s="73"/>
    </row>
    <row r="3" spans="2:38" ht="15.6" customHeight="1">
      <c r="D3" s="406" t="s">
        <v>107</v>
      </c>
      <c r="E3" s="407"/>
      <c r="F3" s="407"/>
      <c r="G3" s="407"/>
      <c r="H3" s="407"/>
      <c r="I3" s="407"/>
      <c r="J3" s="408"/>
      <c r="K3" s="73"/>
      <c r="AI3" s="73"/>
      <c r="AJ3" s="73"/>
      <c r="AK3" s="73"/>
      <c r="AL3" s="73"/>
    </row>
    <row r="4" spans="2:38" ht="15" customHeight="1">
      <c r="D4" s="409" t="s">
        <v>34</v>
      </c>
      <c r="E4" s="410"/>
      <c r="F4" s="410"/>
      <c r="G4" s="410"/>
      <c r="H4" s="410"/>
      <c r="I4" s="410"/>
      <c r="J4" s="411"/>
      <c r="K4" s="73"/>
      <c r="AI4" s="73"/>
      <c r="AJ4" s="73"/>
      <c r="AK4" s="73"/>
      <c r="AL4" s="73"/>
    </row>
    <row r="5" spans="2:38" ht="16.149999999999999" customHeight="1" thickBot="1">
      <c r="D5" s="286"/>
      <c r="E5" s="287"/>
      <c r="F5" s="287"/>
      <c r="G5" s="287"/>
      <c r="H5" s="287"/>
      <c r="I5" s="287"/>
      <c r="J5" s="288" t="s">
        <v>242</v>
      </c>
      <c r="K5" s="73"/>
      <c r="AI5" s="73"/>
      <c r="AJ5" s="73"/>
      <c r="AK5" s="73"/>
      <c r="AL5" s="73"/>
    </row>
    <row r="6" spans="2:38" ht="30.6" customHeight="1" thickBot="1">
      <c r="D6" s="289" t="s">
        <v>158</v>
      </c>
      <c r="E6" s="293" t="s">
        <v>243</v>
      </c>
      <c r="F6" s="295" t="s">
        <v>180</v>
      </c>
      <c r="G6" s="302" t="s">
        <v>244</v>
      </c>
      <c r="H6" s="290" t="s">
        <v>73</v>
      </c>
      <c r="I6" s="290" t="s">
        <v>76</v>
      </c>
      <c r="J6" s="291" t="s">
        <v>212</v>
      </c>
      <c r="K6" s="73"/>
      <c r="AI6" s="73"/>
      <c r="AJ6" s="73"/>
      <c r="AK6" s="73"/>
      <c r="AL6" s="73"/>
    </row>
    <row r="7" spans="2:38" ht="15.6" customHeight="1" thickBot="1">
      <c r="D7" s="299"/>
      <c r="E7" s="299"/>
      <c r="F7" s="300"/>
      <c r="G7" s="300"/>
      <c r="H7" s="303" t="s">
        <v>112</v>
      </c>
      <c r="I7" s="292" t="s">
        <v>112</v>
      </c>
      <c r="J7" s="304" t="s">
        <v>112</v>
      </c>
      <c r="K7" s="307" t="s">
        <v>245</v>
      </c>
    </row>
    <row r="8" spans="2:38" ht="15" customHeight="1">
      <c r="D8" s="294">
        <v>44287</v>
      </c>
      <c r="E8" s="296" t="s">
        <v>246</v>
      </c>
      <c r="F8" s="296"/>
      <c r="G8" s="297" t="s">
        <v>247</v>
      </c>
      <c r="H8" s="301">
        <v>1800</v>
      </c>
      <c r="I8" s="298">
        <f>Table143[[#This Row],[Sales]]/11</f>
        <v>163.63636363636363</v>
      </c>
      <c r="J8" s="298">
        <f>Table143[[#This Row],[Sales]]+Table143[[#This Row],[GST ]]</f>
        <v>1963.6363636363635</v>
      </c>
      <c r="K8" s="311" t="s">
        <v>248</v>
      </c>
    </row>
    <row r="9" spans="2:38" ht="15" customHeight="1">
      <c r="D9" s="274">
        <v>44288</v>
      </c>
      <c r="E9" s="216" t="s">
        <v>249</v>
      </c>
      <c r="F9" s="216"/>
      <c r="G9" s="275" t="s">
        <v>250</v>
      </c>
      <c r="H9" s="206">
        <v>235</v>
      </c>
      <c r="I9" s="208">
        <f>Table143[[#This Row],[Sales]]/11</f>
        <v>21.363636363636363</v>
      </c>
      <c r="J9" s="298">
        <f>Table143[[#This Row],[Sales]]+Table143[[#This Row],[GST ]]</f>
        <v>256.36363636363637</v>
      </c>
      <c r="K9" s="309" t="s">
        <v>251</v>
      </c>
    </row>
    <row r="10" spans="2:38" ht="15.6" customHeight="1">
      <c r="D10" s="274">
        <v>44289</v>
      </c>
      <c r="E10" s="216" t="s">
        <v>252</v>
      </c>
      <c r="F10" s="216"/>
      <c r="G10" s="275" t="s">
        <v>253</v>
      </c>
      <c r="H10" s="206">
        <v>1980</v>
      </c>
      <c r="I10" s="208">
        <f>Table143[[#This Row],[Sales]]/11</f>
        <v>180</v>
      </c>
      <c r="J10" s="298">
        <f>Table143[[#This Row],[Sales]]+Table143[[#This Row],[GST ]]</f>
        <v>2160</v>
      </c>
      <c r="K10" s="309" t="s">
        <v>254</v>
      </c>
    </row>
    <row r="11" spans="2:38" ht="15.6" customHeight="1">
      <c r="D11" s="274">
        <v>44293</v>
      </c>
      <c r="E11" s="216" t="s">
        <v>255</v>
      </c>
      <c r="F11" s="216"/>
      <c r="G11" s="275" t="s">
        <v>256</v>
      </c>
      <c r="H11" s="206">
        <v>155</v>
      </c>
      <c r="I11" s="208">
        <f>Table143[[#This Row],[Sales]]/11</f>
        <v>14.090909090909092</v>
      </c>
      <c r="J11" s="298">
        <f>Table143[[#This Row],[Sales]]+Table143[[#This Row],[GST ]]</f>
        <v>169.09090909090909</v>
      </c>
      <c r="K11" s="310"/>
    </row>
    <row r="12" spans="2:38" ht="18" customHeight="1">
      <c r="D12" s="274">
        <v>44295</v>
      </c>
      <c r="E12" s="216" t="s">
        <v>257</v>
      </c>
      <c r="F12" s="216"/>
      <c r="G12" s="275" t="s">
        <v>258</v>
      </c>
      <c r="H12" s="206">
        <v>2450</v>
      </c>
      <c r="I12" s="208">
        <f>Table143[[#This Row],[Sales]]/11</f>
        <v>222.72727272727272</v>
      </c>
      <c r="J12" s="298">
        <f>Table143[[#This Row],[Sales]]+Table143[[#This Row],[GST ]]</f>
        <v>2672.7272727272725</v>
      </c>
      <c r="K12" s="310"/>
    </row>
    <row r="13" spans="2:38" ht="15.6" customHeight="1">
      <c r="B13" s="71" t="s">
        <v>259</v>
      </c>
      <c r="D13" s="274">
        <v>44296</v>
      </c>
      <c r="E13" s="216" t="s">
        <v>260</v>
      </c>
      <c r="F13" s="216"/>
      <c r="G13" s="275" t="s">
        <v>261</v>
      </c>
      <c r="H13" s="206">
        <v>635</v>
      </c>
      <c r="I13" s="208">
        <f>Table143[[#This Row],[Sales]]/11</f>
        <v>57.727272727272727</v>
      </c>
      <c r="J13" s="298">
        <f>Table143[[#This Row],[Sales]]+Table143[[#This Row],[GST ]]</f>
        <v>692.72727272727275</v>
      </c>
      <c r="K13" s="310"/>
    </row>
    <row r="14" spans="2:38" ht="15.6" customHeight="1">
      <c r="B14" s="71" t="s">
        <v>91</v>
      </c>
      <c r="D14" s="274">
        <v>44297</v>
      </c>
      <c r="E14" s="216" t="s">
        <v>262</v>
      </c>
      <c r="F14" s="216"/>
      <c r="G14" s="275" t="s">
        <v>263</v>
      </c>
      <c r="H14" s="206">
        <v>4290</v>
      </c>
      <c r="I14" s="208">
        <f>Table143[[#This Row],[Sales]]/11</f>
        <v>390</v>
      </c>
      <c r="J14" s="298">
        <f>Table143[[#This Row],[Sales]]+Table143[[#This Row],[GST ]]</f>
        <v>4680</v>
      </c>
      <c r="K14" s="310"/>
    </row>
    <row r="15" spans="2:38" ht="15.6" customHeight="1">
      <c r="B15" s="71" t="s">
        <v>34</v>
      </c>
      <c r="D15" s="274">
        <v>44298</v>
      </c>
      <c r="E15" s="216" t="s">
        <v>264</v>
      </c>
      <c r="F15" s="216"/>
      <c r="G15" s="275" t="s">
        <v>265</v>
      </c>
      <c r="H15" s="206">
        <v>185</v>
      </c>
      <c r="I15" s="208">
        <f>Table143[[#This Row],[Sales]]/11</f>
        <v>16.818181818181817</v>
      </c>
      <c r="J15" s="298">
        <f>Table143[[#This Row],[Sales]]+Table143[[#This Row],[GST ]]</f>
        <v>201.81818181818181</v>
      </c>
      <c r="K15" s="310"/>
    </row>
    <row r="16" spans="2:38" ht="15.6" customHeight="1">
      <c r="B16" s="72"/>
      <c r="D16" s="274">
        <v>44299</v>
      </c>
      <c r="E16" s="216" t="s">
        <v>266</v>
      </c>
      <c r="F16" s="216"/>
      <c r="G16" s="275" t="s">
        <v>267</v>
      </c>
      <c r="H16" s="206">
        <v>2345</v>
      </c>
      <c r="I16" s="208">
        <f>Table143[[#This Row],[Sales]]/11</f>
        <v>213.18181818181819</v>
      </c>
      <c r="J16" s="298">
        <f>Table143[[#This Row],[Sales]]+Table143[[#This Row],[GST ]]</f>
        <v>2558.181818181818</v>
      </c>
      <c r="K16" s="310"/>
    </row>
    <row r="17" spans="4:11" ht="15.6" customHeight="1">
      <c r="D17" s="274">
        <v>44300</v>
      </c>
      <c r="E17" s="216" t="s">
        <v>249</v>
      </c>
      <c r="F17" s="216"/>
      <c r="G17" s="275" t="s">
        <v>268</v>
      </c>
      <c r="H17" s="206">
        <v>6750</v>
      </c>
      <c r="I17" s="208">
        <f>Table143[[#This Row],[Sales]]/11</f>
        <v>613.63636363636363</v>
      </c>
      <c r="J17" s="298">
        <f>Table143[[#This Row],[Sales]]+Table143[[#This Row],[GST ]]</f>
        <v>7363.636363636364</v>
      </c>
      <c r="K17" s="310"/>
    </row>
    <row r="18" spans="4:11" ht="15.6" customHeight="1">
      <c r="D18" s="274">
        <v>44302</v>
      </c>
      <c r="E18" s="216" t="s">
        <v>269</v>
      </c>
      <c r="F18" s="216"/>
      <c r="G18" s="275" t="s">
        <v>270</v>
      </c>
      <c r="H18" s="206">
        <v>1345</v>
      </c>
      <c r="I18" s="208">
        <f>Table143[[#This Row],[Sales]]/11</f>
        <v>122.27272727272727</v>
      </c>
      <c r="J18" s="298">
        <f>Table143[[#This Row],[Sales]]+Table143[[#This Row],[GST ]]</f>
        <v>1467.2727272727273</v>
      </c>
      <c r="K18" s="310"/>
    </row>
    <row r="19" spans="4:11" ht="15.6" customHeight="1">
      <c r="D19" s="274">
        <v>44304</v>
      </c>
      <c r="E19" s="216" t="s">
        <v>255</v>
      </c>
      <c r="F19" s="216"/>
      <c r="G19" s="275" t="s">
        <v>271</v>
      </c>
      <c r="H19" s="206">
        <v>675</v>
      </c>
      <c r="I19" s="208">
        <f>Table143[[#This Row],[Sales]]/11</f>
        <v>61.363636363636367</v>
      </c>
      <c r="J19" s="298">
        <f>Table143[[#This Row],[Sales]]+Table143[[#This Row],[GST ]]</f>
        <v>736.36363636363637</v>
      </c>
      <c r="K19" s="310"/>
    </row>
    <row r="20" spans="4:11" ht="15.6" customHeight="1">
      <c r="D20" s="274">
        <v>44307</v>
      </c>
      <c r="E20" s="216" t="s">
        <v>272</v>
      </c>
      <c r="F20" s="216"/>
      <c r="G20" s="275" t="s">
        <v>273</v>
      </c>
      <c r="H20" s="206">
        <v>975</v>
      </c>
      <c r="I20" s="208">
        <f>Table143[[#This Row],[Sales]]/11</f>
        <v>88.63636363636364</v>
      </c>
      <c r="J20" s="298">
        <f>Table143[[#This Row],[Sales]]+Table143[[#This Row],[GST ]]</f>
        <v>1063.6363636363637</v>
      </c>
      <c r="K20" s="310"/>
    </row>
    <row r="21" spans="4:11" ht="15.6" customHeight="1">
      <c r="D21" s="274">
        <v>44308</v>
      </c>
      <c r="E21" s="216" t="s">
        <v>274</v>
      </c>
      <c r="F21" s="216"/>
      <c r="G21" s="275" t="s">
        <v>275</v>
      </c>
      <c r="H21" s="206">
        <v>1860</v>
      </c>
      <c r="I21" s="208">
        <f>Table143[[#This Row],[Sales]]/11</f>
        <v>169.09090909090909</v>
      </c>
      <c r="J21" s="298">
        <f>Table143[[#This Row],[Sales]]+Table143[[#This Row],[GST ]]</f>
        <v>2029.090909090909</v>
      </c>
      <c r="K21" s="310"/>
    </row>
    <row r="22" spans="4:11" ht="15.6" customHeight="1">
      <c r="D22" s="274">
        <v>44309</v>
      </c>
      <c r="E22" s="216" t="s">
        <v>276</v>
      </c>
      <c r="F22" s="216"/>
      <c r="G22" s="275" t="s">
        <v>277</v>
      </c>
      <c r="H22" s="206">
        <v>1750</v>
      </c>
      <c r="I22" s="208">
        <f>Table143[[#This Row],[Sales]]/11</f>
        <v>159.09090909090909</v>
      </c>
      <c r="J22" s="298">
        <f>Table143[[#This Row],[Sales]]+Table143[[#This Row],[GST ]]</f>
        <v>1909.090909090909</v>
      </c>
      <c r="K22" s="310"/>
    </row>
    <row r="23" spans="4:11" ht="15.6" customHeight="1">
      <c r="D23" s="274">
        <v>44310</v>
      </c>
      <c r="E23" s="216" t="s">
        <v>278</v>
      </c>
      <c r="F23" s="216"/>
      <c r="G23" s="275" t="s">
        <v>279</v>
      </c>
      <c r="H23" s="206">
        <v>895</v>
      </c>
      <c r="I23" s="208">
        <f>Table143[[#This Row],[Sales]]/11</f>
        <v>81.36363636363636</v>
      </c>
      <c r="J23" s="298">
        <f>Table143[[#This Row],[Sales]]+Table143[[#This Row],[GST ]]</f>
        <v>976.36363636363637</v>
      </c>
      <c r="K23" s="310"/>
    </row>
    <row r="24" spans="4:11" ht="15.6" customHeight="1">
      <c r="D24" s="274">
        <v>44312</v>
      </c>
      <c r="E24" s="216" t="s">
        <v>266</v>
      </c>
      <c r="F24" s="216"/>
      <c r="G24" s="275" t="s">
        <v>280</v>
      </c>
      <c r="H24" s="206">
        <v>450</v>
      </c>
      <c r="I24" s="208">
        <f>Table143[[#This Row],[Sales]]/11</f>
        <v>40.909090909090907</v>
      </c>
      <c r="J24" s="298">
        <f>Table143[[#This Row],[Sales]]+Table143[[#This Row],[GST ]]</f>
        <v>490.90909090909088</v>
      </c>
      <c r="K24" s="310"/>
    </row>
    <row r="25" spans="4:11" ht="15.6" customHeight="1">
      <c r="D25" s="198">
        <v>44313</v>
      </c>
      <c r="E25" s="199" t="s">
        <v>281</v>
      </c>
      <c r="F25" s="199"/>
      <c r="G25" s="285" t="s">
        <v>282</v>
      </c>
      <c r="H25" s="208">
        <v>3299.45</v>
      </c>
      <c r="I25" s="208">
        <f>Table143[[#This Row],[Sales]]/11</f>
        <v>299.95</v>
      </c>
      <c r="J25" s="298">
        <f>Table143[[#This Row],[Sales]]+Table143[[#This Row],[GST ]]</f>
        <v>3599.3999999999996</v>
      </c>
      <c r="K25" s="309" t="s">
        <v>283</v>
      </c>
    </row>
    <row r="26" spans="4:11" ht="15.6" customHeight="1">
      <c r="D26" s="198">
        <v>44313</v>
      </c>
      <c r="E26" s="199" t="s">
        <v>284</v>
      </c>
      <c r="F26" s="199"/>
      <c r="G26" s="285" t="s">
        <v>285</v>
      </c>
      <c r="H26" s="208">
        <v>3126.75</v>
      </c>
      <c r="I26" s="208">
        <f>Table143[[#This Row],[Sales]]/11</f>
        <v>284.25</v>
      </c>
      <c r="J26" s="298">
        <f>Table143[[#This Row],[Sales]]+Table143[[#This Row],[GST ]]</f>
        <v>3411</v>
      </c>
      <c r="K26" s="309" t="s">
        <v>286</v>
      </c>
    </row>
    <row r="27" spans="4:11" ht="15.6" customHeight="1">
      <c r="D27" s="276"/>
      <c r="E27" s="276"/>
      <c r="F27" s="276"/>
      <c r="G27" s="276"/>
      <c r="H27" s="276"/>
      <c r="I27" s="279"/>
      <c r="J27" s="279"/>
      <c r="K27" s="308"/>
    </row>
    <row r="28" spans="4:11" ht="15.6" customHeight="1" thickBot="1">
      <c r="D28" s="276"/>
      <c r="E28" s="276"/>
      <c r="F28" s="276"/>
      <c r="G28" s="276"/>
      <c r="H28" s="276"/>
      <c r="I28" s="279"/>
      <c r="J28" s="279"/>
      <c r="K28" s="308"/>
    </row>
    <row r="29" spans="4:11" ht="15.6" customHeight="1" thickBot="1">
      <c r="D29" s="276"/>
      <c r="E29" s="276"/>
      <c r="F29" s="276"/>
      <c r="G29" s="276"/>
      <c r="H29" s="276"/>
      <c r="I29" s="276"/>
      <c r="J29" s="276"/>
      <c r="K29" s="339" t="s">
        <v>287</v>
      </c>
    </row>
    <row r="30" spans="4:11" ht="15.6" customHeight="1" thickBot="1">
      <c r="D30" s="277"/>
      <c r="E30" s="276"/>
      <c r="F30" s="276"/>
      <c r="G30" s="278"/>
      <c r="H30" s="279"/>
      <c r="I30" s="279"/>
      <c r="J30" s="279"/>
      <c r="K30" s="339" t="s">
        <v>288</v>
      </c>
    </row>
    <row r="31" spans="4:11" ht="15.6" customHeight="1" thickBot="1">
      <c r="D31" s="280" t="s">
        <v>289</v>
      </c>
      <c r="E31" s="281"/>
      <c r="F31" s="281"/>
      <c r="G31" s="282"/>
      <c r="H31" s="283">
        <f>SUM(H8:H30)</f>
        <v>35201.199999999997</v>
      </c>
      <c r="I31" s="283">
        <f t="shared" ref="I31:J31" si="0">SUM(I8:I30)</f>
        <v>3200.1090909090904</v>
      </c>
      <c r="J31" s="283">
        <f t="shared" si="0"/>
        <v>38401.30909090909</v>
      </c>
      <c r="K31" s="339" t="s">
        <v>290</v>
      </c>
    </row>
    <row r="32" spans="4:11" ht="15.6" customHeight="1">
      <c r="D32" s="305"/>
      <c r="E32" s="305"/>
      <c r="F32" s="305"/>
      <c r="G32" s="305"/>
      <c r="H32" s="305"/>
      <c r="I32" s="305"/>
      <c r="J32" s="305"/>
      <c r="K32" s="73"/>
    </row>
    <row r="33" spans="4:11" ht="15.6" customHeight="1">
      <c r="D33" s="305"/>
      <c r="E33" s="305"/>
      <c r="F33" s="305"/>
      <c r="G33" s="305"/>
      <c r="H33" s="256" t="s">
        <v>291</v>
      </c>
      <c r="I33" s="256" t="s">
        <v>73</v>
      </c>
      <c r="J33" s="256"/>
      <c r="K33" s="340">
        <f>H31</f>
        <v>35201.199999999997</v>
      </c>
    </row>
    <row r="34" spans="4:11" ht="15.6" customHeight="1">
      <c r="D34" s="305"/>
      <c r="E34" s="305"/>
      <c r="F34" s="305"/>
      <c r="G34" s="305"/>
      <c r="H34" s="256" t="s">
        <v>291</v>
      </c>
      <c r="I34" s="256" t="s">
        <v>76</v>
      </c>
      <c r="J34" s="256"/>
      <c r="K34" s="341">
        <f>I31</f>
        <v>3200.1090909090904</v>
      </c>
    </row>
    <row r="35" spans="4:11" ht="15.6" customHeight="1">
      <c r="D35" s="73"/>
      <c r="E35" s="73"/>
      <c r="F35" s="73"/>
      <c r="G35" s="73"/>
      <c r="H35" s="256" t="s">
        <v>292</v>
      </c>
      <c r="I35" s="339" t="s">
        <v>212</v>
      </c>
      <c r="J35" s="341">
        <f>J31</f>
        <v>38401.30909090909</v>
      </c>
      <c r="K35" s="341"/>
    </row>
    <row r="36" spans="4:11" ht="15.6" customHeight="1">
      <c r="D36" s="73"/>
      <c r="E36" s="73"/>
      <c r="F36" s="73"/>
      <c r="G36" s="73"/>
      <c r="H36" s="256"/>
      <c r="I36" s="256"/>
      <c r="J36" s="256"/>
      <c r="K36" s="256"/>
    </row>
    <row r="37" spans="4:11" ht="15.6" customHeight="1">
      <c r="D37" s="73"/>
      <c r="E37" s="73"/>
      <c r="F37" s="73"/>
      <c r="G37" s="73"/>
      <c r="H37" s="342" t="s">
        <v>293</v>
      </c>
      <c r="I37" s="63"/>
      <c r="J37" s="63"/>
      <c r="K37" s="256"/>
    </row>
    <row r="38" spans="4:11" ht="15.6" customHeight="1">
      <c r="D38" s="73"/>
      <c r="E38" s="73"/>
      <c r="F38" s="73"/>
      <c r="G38" s="73"/>
      <c r="H38" s="342" t="s">
        <v>294</v>
      </c>
      <c r="I38" s="63"/>
      <c r="J38" s="63"/>
      <c r="K38" s="256"/>
    </row>
    <row r="39" spans="4:11" ht="15.6" customHeight="1">
      <c r="D39" s="73"/>
      <c r="E39" s="73"/>
      <c r="F39" s="73"/>
      <c r="G39" s="73"/>
      <c r="H39" s="342" t="s">
        <v>295</v>
      </c>
      <c r="I39" s="256"/>
      <c r="J39" s="256"/>
      <c r="K39" s="256"/>
    </row>
    <row r="40" spans="4:11" ht="15.6" customHeight="1">
      <c r="D40" s="73"/>
      <c r="E40" s="73"/>
      <c r="F40" s="73"/>
      <c r="G40" s="73"/>
      <c r="H40" s="73"/>
      <c r="I40" s="73"/>
      <c r="J40" s="73"/>
      <c r="K40" s="73"/>
    </row>
    <row r="41" spans="4:11" ht="15.6" customHeight="1">
      <c r="D41" s="73"/>
      <c r="E41" s="73"/>
      <c r="F41" s="73"/>
      <c r="G41" s="73"/>
      <c r="H41" s="73"/>
      <c r="I41" s="73"/>
      <c r="J41" s="73"/>
      <c r="K41" s="73"/>
    </row>
    <row r="42" spans="4:11" ht="15.6" customHeight="1">
      <c r="D42" s="73"/>
      <c r="E42" s="73"/>
      <c r="F42" s="73"/>
      <c r="G42" s="73"/>
      <c r="H42" s="73"/>
      <c r="I42" s="73"/>
      <c r="J42" s="73"/>
      <c r="K42" s="73"/>
    </row>
    <row r="43" spans="4:11" ht="15.6" customHeight="1">
      <c r="D43" s="73"/>
      <c r="E43" s="73"/>
      <c r="F43" s="73"/>
      <c r="G43" s="73"/>
      <c r="H43" s="73"/>
      <c r="I43" s="73"/>
      <c r="J43" s="73"/>
      <c r="K43" s="73"/>
    </row>
    <row r="44" spans="4:11" ht="15.6" customHeight="1">
      <c r="D44" s="73"/>
      <c r="E44" s="73"/>
      <c r="F44" s="73"/>
      <c r="G44" s="73"/>
      <c r="H44" s="73"/>
      <c r="I44" s="73"/>
      <c r="J44" s="73"/>
      <c r="K44" s="73"/>
    </row>
    <row r="45" spans="4:11">
      <c r="D45" s="73"/>
      <c r="E45" s="73"/>
      <c r="F45" s="73"/>
      <c r="G45" s="73"/>
      <c r="H45" s="73"/>
      <c r="I45" s="73"/>
      <c r="J45" s="73"/>
      <c r="K45" s="73"/>
    </row>
    <row r="46" spans="4:11">
      <c r="D46" s="73"/>
      <c r="E46" s="73"/>
      <c r="F46" s="73"/>
      <c r="G46" s="73"/>
      <c r="H46" s="73"/>
      <c r="I46" s="73"/>
      <c r="J46" s="73"/>
      <c r="K46" s="73"/>
    </row>
    <row r="47" spans="4:11">
      <c r="D47" s="73"/>
      <c r="E47" s="73"/>
      <c r="F47" s="73"/>
      <c r="G47" s="73"/>
      <c r="H47" s="73"/>
      <c r="I47" s="73"/>
      <c r="J47" s="73"/>
      <c r="K47" s="73"/>
    </row>
    <row r="48" spans="4:11">
      <c r="D48" s="73"/>
      <c r="E48" s="73"/>
      <c r="F48" s="73"/>
      <c r="G48" s="73"/>
      <c r="H48" s="73"/>
      <c r="I48" s="73"/>
      <c r="J48" s="73"/>
      <c r="K48" s="73"/>
    </row>
    <row r="49" spans="4:11">
      <c r="D49" s="73"/>
      <c r="E49" s="73"/>
      <c r="F49" s="73"/>
      <c r="G49" s="73"/>
      <c r="H49" s="73"/>
      <c r="I49" s="73"/>
      <c r="J49" s="73"/>
      <c r="K49" s="73"/>
    </row>
    <row r="50" spans="4:11">
      <c r="D50" s="73"/>
      <c r="E50" s="73"/>
      <c r="F50" s="73"/>
      <c r="G50" s="73"/>
      <c r="H50" s="73"/>
      <c r="I50" s="73"/>
      <c r="J50" s="73"/>
      <c r="K50" s="73"/>
    </row>
    <row r="51" spans="4:11">
      <c r="D51" s="73"/>
      <c r="E51" s="73"/>
      <c r="F51" s="73"/>
      <c r="G51" s="73"/>
      <c r="H51" s="73"/>
      <c r="I51" s="73"/>
      <c r="J51" s="73"/>
      <c r="K51" s="73"/>
    </row>
    <row r="52" spans="4:11">
      <c r="D52" s="73"/>
      <c r="E52" s="73"/>
      <c r="F52" s="73"/>
      <c r="G52" s="73"/>
      <c r="H52" s="73"/>
      <c r="I52" s="73"/>
      <c r="J52" s="73"/>
      <c r="K52" s="73"/>
    </row>
    <row r="53" spans="4:11">
      <c r="D53" s="35"/>
      <c r="E53" s="35"/>
      <c r="F53" s="35"/>
      <c r="G53" s="35"/>
      <c r="H53" s="35"/>
      <c r="I53" s="35"/>
      <c r="J53" s="35"/>
    </row>
    <row r="54" spans="4:11">
      <c r="D54" s="35"/>
      <c r="E54" s="35"/>
      <c r="F54" s="35"/>
      <c r="G54" s="35"/>
      <c r="H54" s="35"/>
      <c r="I54" s="35"/>
      <c r="J54" s="35"/>
    </row>
    <row r="55" spans="4:11">
      <c r="D55" s="35"/>
      <c r="E55" s="35"/>
      <c r="F55" s="35"/>
      <c r="G55" s="35"/>
      <c r="H55" s="35"/>
      <c r="I55" s="35"/>
      <c r="J55" s="35"/>
    </row>
    <row r="56" spans="4:11">
      <c r="D56" s="35"/>
      <c r="E56" s="35"/>
      <c r="F56" s="35"/>
      <c r="G56" s="35"/>
      <c r="H56" s="35"/>
      <c r="I56" s="35"/>
      <c r="J56" s="35"/>
    </row>
    <row r="57" spans="4:11">
      <c r="D57" s="35"/>
      <c r="E57" s="35"/>
      <c r="F57" s="35"/>
      <c r="G57" s="35"/>
      <c r="H57" s="35"/>
      <c r="I57" s="35"/>
      <c r="J57" s="35"/>
    </row>
    <row r="58" spans="4:11">
      <c r="D58" s="35"/>
      <c r="E58" s="35"/>
      <c r="F58" s="35"/>
      <c r="G58" s="35"/>
      <c r="H58" s="35"/>
      <c r="I58" s="35"/>
      <c r="J58" s="35"/>
    </row>
    <row r="59" spans="4:11">
      <c r="D59" s="35"/>
      <c r="E59" s="35"/>
      <c r="F59" s="35"/>
      <c r="G59" s="35"/>
      <c r="H59" s="35"/>
      <c r="I59" s="35"/>
      <c r="J59" s="35"/>
    </row>
    <row r="60" spans="4:11">
      <c r="D60" s="35"/>
      <c r="E60" s="35"/>
      <c r="F60" s="35"/>
      <c r="G60" s="35"/>
      <c r="H60" s="35"/>
      <c r="I60" s="35"/>
      <c r="J60" s="35"/>
    </row>
    <row r="61" spans="4:11">
      <c r="D61" s="35"/>
      <c r="E61" s="35"/>
      <c r="F61" s="35"/>
      <c r="G61" s="35"/>
      <c r="H61" s="35"/>
      <c r="I61" s="35"/>
      <c r="J61" s="35"/>
    </row>
    <row r="62" spans="4:11">
      <c r="D62" s="35"/>
      <c r="E62" s="35"/>
      <c r="F62" s="35"/>
      <c r="G62" s="35"/>
      <c r="H62" s="35"/>
      <c r="I62" s="35"/>
      <c r="J62" s="35"/>
    </row>
    <row r="63" spans="4:11">
      <c r="D63" s="35"/>
      <c r="E63" s="35"/>
      <c r="F63" s="35"/>
      <c r="G63" s="35"/>
      <c r="H63" s="35"/>
      <c r="I63" s="35"/>
      <c r="J63" s="35"/>
    </row>
    <row r="64" spans="4:11">
      <c r="D64" s="35"/>
      <c r="E64" s="35"/>
      <c r="F64" s="35"/>
      <c r="G64" s="35"/>
      <c r="H64" s="35"/>
      <c r="I64" s="35"/>
      <c r="J64" s="35"/>
    </row>
    <row r="65" spans="4:10">
      <c r="D65" s="35"/>
      <c r="E65" s="35"/>
      <c r="F65" s="35"/>
      <c r="G65" s="35"/>
      <c r="H65" s="35"/>
      <c r="I65" s="35"/>
      <c r="J65" s="35"/>
    </row>
    <row r="66" spans="4:10">
      <c r="D66" s="35"/>
      <c r="E66" s="35"/>
      <c r="F66" s="35"/>
      <c r="G66" s="35"/>
      <c r="H66" s="35"/>
      <c r="I66" s="35"/>
      <c r="J66" s="35"/>
    </row>
    <row r="67" spans="4:10">
      <c r="D67" s="35"/>
      <c r="E67" s="35"/>
      <c r="F67" s="35"/>
      <c r="G67" s="35"/>
      <c r="H67" s="35"/>
      <c r="I67" s="35"/>
      <c r="J67" s="35"/>
    </row>
    <row r="68" spans="4:10">
      <c r="D68" s="35"/>
      <c r="E68" s="35"/>
      <c r="F68" s="35"/>
      <c r="G68" s="35"/>
      <c r="H68" s="35"/>
      <c r="I68" s="35"/>
      <c r="J68" s="35"/>
    </row>
    <row r="69" spans="4:10">
      <c r="D69" s="35"/>
      <c r="E69" s="35"/>
      <c r="F69" s="35"/>
      <c r="G69" s="35"/>
      <c r="H69" s="35"/>
      <c r="I69" s="35"/>
      <c r="J69" s="35"/>
    </row>
    <row r="70" spans="4:10">
      <c r="D70" s="35"/>
      <c r="E70" s="35"/>
      <c r="F70" s="35"/>
      <c r="G70" s="35"/>
      <c r="H70" s="35"/>
      <c r="I70" s="35"/>
      <c r="J70" s="35"/>
    </row>
    <row r="71" spans="4:10">
      <c r="D71" s="35"/>
      <c r="E71" s="35"/>
      <c r="F71" s="35"/>
      <c r="G71" s="35"/>
      <c r="H71" s="35"/>
      <c r="I71" s="35"/>
      <c r="J71" s="35"/>
    </row>
    <row r="72" spans="4:10">
      <c r="D72" s="35"/>
      <c r="E72" s="35"/>
      <c r="F72" s="35"/>
      <c r="G72" s="35"/>
      <c r="H72" s="35"/>
      <c r="I72" s="35"/>
      <c r="J72" s="35"/>
    </row>
    <row r="73" spans="4:10">
      <c r="D73" s="35"/>
      <c r="E73" s="35"/>
      <c r="F73" s="35"/>
      <c r="G73" s="35"/>
      <c r="H73" s="35"/>
      <c r="I73" s="35"/>
      <c r="J73" s="35"/>
    </row>
    <row r="74" spans="4:10">
      <c r="D74" s="35"/>
      <c r="E74" s="35"/>
      <c r="F74" s="35"/>
      <c r="G74" s="35"/>
      <c r="H74" s="35"/>
      <c r="I74" s="35"/>
      <c r="J74" s="35"/>
    </row>
    <row r="75" spans="4:10">
      <c r="D75" s="35"/>
      <c r="E75" s="35"/>
      <c r="F75" s="35"/>
      <c r="G75" s="35"/>
      <c r="H75" s="35"/>
      <c r="I75" s="35"/>
      <c r="J75" s="35"/>
    </row>
    <row r="76" spans="4:10">
      <c r="D76" s="35"/>
      <c r="E76" s="35"/>
      <c r="F76" s="35"/>
      <c r="G76" s="35"/>
      <c r="H76" s="35"/>
      <c r="I76" s="35"/>
      <c r="J76" s="35"/>
    </row>
    <row r="77" spans="4:10">
      <c r="D77" s="35"/>
      <c r="E77" s="35"/>
      <c r="F77" s="35"/>
      <c r="G77" s="35"/>
      <c r="H77" s="35"/>
      <c r="I77" s="35"/>
      <c r="J77" s="35"/>
    </row>
    <row r="78" spans="4:10">
      <c r="D78" s="35"/>
      <c r="E78" s="35"/>
      <c r="F78" s="35"/>
      <c r="G78" s="35"/>
      <c r="H78" s="35"/>
      <c r="I78" s="35"/>
      <c r="J78" s="35"/>
    </row>
    <row r="79" spans="4:10">
      <c r="D79" s="35"/>
      <c r="E79" s="35"/>
      <c r="F79" s="35"/>
      <c r="G79" s="35"/>
      <c r="H79" s="35"/>
      <c r="I79" s="35"/>
      <c r="J79" s="35"/>
    </row>
    <row r="80" spans="4:10">
      <c r="D80" s="35"/>
      <c r="E80" s="35"/>
      <c r="F80" s="35"/>
      <c r="G80" s="35"/>
      <c r="H80" s="35"/>
      <c r="I80" s="35"/>
      <c r="J80" s="35"/>
    </row>
    <row r="81" spans="4:10">
      <c r="D81" s="35"/>
      <c r="E81" s="35"/>
      <c r="F81" s="35"/>
      <c r="G81" s="35"/>
      <c r="H81" s="35"/>
      <c r="I81" s="35"/>
      <c r="J81" s="35"/>
    </row>
    <row r="82" spans="4:10">
      <c r="D82" s="35"/>
      <c r="E82" s="35"/>
      <c r="F82" s="35"/>
      <c r="G82" s="35"/>
      <c r="H82" s="35"/>
      <c r="I82" s="35"/>
      <c r="J82" s="35"/>
    </row>
    <row r="83" spans="4:10">
      <c r="D83" s="35"/>
      <c r="E83" s="35"/>
      <c r="F83" s="35"/>
      <c r="G83" s="35"/>
      <c r="H83" s="35"/>
      <c r="I83" s="35"/>
      <c r="J83" s="35"/>
    </row>
    <row r="84" spans="4:10">
      <c r="D84" s="35"/>
      <c r="E84" s="35"/>
      <c r="F84" s="35"/>
      <c r="G84" s="35"/>
      <c r="H84" s="35"/>
      <c r="I84" s="35"/>
      <c r="J84" s="35"/>
    </row>
    <row r="85" spans="4:10">
      <c r="D85" s="35"/>
      <c r="E85" s="35"/>
      <c r="F85" s="35"/>
      <c r="G85" s="35"/>
      <c r="H85" s="35"/>
      <c r="I85" s="35"/>
      <c r="J85" s="35"/>
    </row>
    <row r="86" spans="4:10">
      <c r="D86" s="35"/>
      <c r="E86" s="35"/>
      <c r="F86" s="35"/>
      <c r="G86" s="35"/>
      <c r="H86" s="35"/>
      <c r="I86" s="35"/>
      <c r="J86" s="35"/>
    </row>
    <row r="87" spans="4:10">
      <c r="D87" s="35"/>
      <c r="E87" s="35"/>
      <c r="F87" s="35"/>
      <c r="G87" s="35"/>
      <c r="H87" s="35"/>
      <c r="I87" s="35"/>
      <c r="J87" s="35"/>
    </row>
    <row r="88" spans="4:10">
      <c r="D88" s="35"/>
      <c r="E88" s="35"/>
      <c r="F88" s="35"/>
      <c r="G88" s="35"/>
      <c r="H88" s="35"/>
      <c r="I88" s="35"/>
      <c r="J88" s="35"/>
    </row>
    <row r="89" spans="4:10">
      <c r="D89" s="35"/>
      <c r="E89" s="35"/>
      <c r="F89" s="35"/>
      <c r="G89" s="35"/>
      <c r="H89" s="35"/>
      <c r="I89" s="35"/>
      <c r="J89" s="35"/>
    </row>
    <row r="90" spans="4:10">
      <c r="D90" s="35"/>
      <c r="E90" s="35"/>
      <c r="F90" s="35"/>
      <c r="G90" s="35"/>
      <c r="H90" s="35"/>
      <c r="I90" s="35"/>
      <c r="J90" s="35"/>
    </row>
    <row r="91" spans="4:10">
      <c r="D91" s="35"/>
      <c r="E91" s="35"/>
      <c r="F91" s="35"/>
      <c r="G91" s="35"/>
      <c r="H91" s="35"/>
      <c r="I91" s="35"/>
      <c r="J91" s="35"/>
    </row>
    <row r="92" spans="4:10">
      <c r="D92" s="35"/>
      <c r="E92" s="35"/>
      <c r="F92" s="35"/>
      <c r="G92" s="35"/>
      <c r="H92" s="35"/>
      <c r="I92" s="35"/>
      <c r="J92" s="35"/>
    </row>
    <row r="93" spans="4:10">
      <c r="D93" s="35"/>
      <c r="E93" s="35"/>
      <c r="F93" s="35"/>
      <c r="G93" s="35"/>
      <c r="H93" s="35"/>
      <c r="I93" s="35"/>
      <c r="J93" s="35"/>
    </row>
    <row r="94" spans="4:10">
      <c r="D94" s="35"/>
      <c r="E94" s="35"/>
      <c r="F94" s="35"/>
      <c r="G94" s="35"/>
      <c r="H94" s="35"/>
      <c r="I94" s="35"/>
      <c r="J94" s="35"/>
    </row>
    <row r="95" spans="4:10">
      <c r="D95" s="35"/>
      <c r="E95" s="35"/>
      <c r="F95" s="35"/>
      <c r="G95" s="35"/>
      <c r="H95" s="35"/>
      <c r="I95" s="35"/>
      <c r="J95" s="35"/>
    </row>
    <row r="96" spans="4:10">
      <c r="D96" s="35"/>
      <c r="E96" s="35"/>
      <c r="F96" s="35"/>
      <c r="G96" s="35"/>
      <c r="H96" s="35"/>
      <c r="I96" s="35"/>
      <c r="J96" s="35"/>
    </row>
    <row r="97" spans="4:10">
      <c r="D97" s="35"/>
      <c r="E97" s="35"/>
      <c r="F97" s="35"/>
      <c r="G97" s="35"/>
      <c r="H97" s="35"/>
      <c r="I97" s="35"/>
      <c r="J97" s="35"/>
    </row>
    <row r="98" spans="4:10">
      <c r="D98" s="35"/>
      <c r="E98" s="35"/>
      <c r="F98" s="35"/>
      <c r="G98" s="35"/>
      <c r="H98" s="35"/>
      <c r="I98" s="35"/>
      <c r="J98" s="35"/>
    </row>
    <row r="99" spans="4:10">
      <c r="D99" s="35"/>
      <c r="E99" s="35"/>
      <c r="F99" s="35"/>
      <c r="G99" s="35"/>
      <c r="H99" s="35"/>
      <c r="I99" s="35"/>
      <c r="J99" s="35"/>
    </row>
    <row r="100" spans="4:10">
      <c r="D100" s="35"/>
      <c r="E100" s="35"/>
      <c r="F100" s="35"/>
      <c r="G100" s="35"/>
      <c r="H100" s="35"/>
      <c r="I100" s="35"/>
      <c r="J100" s="35"/>
    </row>
    <row r="101" spans="4:10">
      <c r="D101" s="35"/>
      <c r="E101" s="35"/>
      <c r="F101" s="35"/>
      <c r="G101" s="35"/>
      <c r="H101" s="35"/>
      <c r="I101" s="35"/>
      <c r="J101" s="35"/>
    </row>
    <row r="102" spans="4:10">
      <c r="D102" s="35"/>
      <c r="E102" s="35"/>
      <c r="F102" s="35"/>
      <c r="G102" s="35"/>
      <c r="H102" s="35"/>
      <c r="I102" s="35"/>
      <c r="J102" s="35"/>
    </row>
    <row r="103" spans="4:10">
      <c r="D103" s="35"/>
      <c r="E103" s="35"/>
      <c r="F103" s="35"/>
      <c r="G103" s="35"/>
      <c r="H103" s="35"/>
      <c r="I103" s="35"/>
      <c r="J103" s="35"/>
    </row>
    <row r="104" spans="4:10">
      <c r="D104" s="35"/>
      <c r="E104" s="35"/>
      <c r="F104" s="35"/>
      <c r="G104" s="35"/>
      <c r="H104" s="35"/>
      <c r="I104" s="35"/>
      <c r="J104" s="35"/>
    </row>
    <row r="105" spans="4:10">
      <c r="D105" s="35"/>
      <c r="E105" s="35"/>
      <c r="F105" s="35"/>
      <c r="G105" s="35"/>
      <c r="H105" s="35"/>
      <c r="I105" s="35"/>
      <c r="J105" s="35"/>
    </row>
    <row r="106" spans="4:10">
      <c r="D106" s="35"/>
      <c r="E106" s="35"/>
      <c r="F106" s="35"/>
      <c r="G106" s="35"/>
      <c r="H106" s="35"/>
      <c r="I106" s="35"/>
      <c r="J106" s="35"/>
    </row>
    <row r="107" spans="4:10">
      <c r="D107" s="35"/>
      <c r="E107" s="35"/>
      <c r="F107" s="35"/>
      <c r="G107" s="35"/>
      <c r="H107" s="35"/>
      <c r="I107" s="35"/>
      <c r="J107" s="35"/>
    </row>
    <row r="108" spans="4:10">
      <c r="D108" s="35"/>
      <c r="E108" s="35"/>
      <c r="F108" s="35"/>
      <c r="G108" s="35"/>
      <c r="H108" s="35"/>
      <c r="I108" s="35"/>
      <c r="J108" s="35"/>
    </row>
    <row r="109" spans="4:10">
      <c r="D109" s="35"/>
      <c r="E109" s="35"/>
      <c r="F109" s="35"/>
      <c r="G109" s="35"/>
      <c r="H109" s="35"/>
      <c r="I109" s="35"/>
      <c r="J109" s="35"/>
    </row>
    <row r="110" spans="4:10">
      <c r="D110" s="35"/>
      <c r="E110" s="35"/>
      <c r="F110" s="35"/>
      <c r="G110" s="35"/>
      <c r="H110" s="35"/>
      <c r="I110" s="35"/>
      <c r="J110" s="35"/>
    </row>
    <row r="111" spans="4:10">
      <c r="D111" s="35"/>
      <c r="E111" s="35"/>
      <c r="F111" s="35"/>
      <c r="G111" s="35"/>
      <c r="H111" s="35"/>
      <c r="I111" s="35"/>
      <c r="J111" s="35"/>
    </row>
    <row r="112" spans="4:10">
      <c r="D112" s="35"/>
      <c r="E112" s="35"/>
      <c r="F112" s="35"/>
      <c r="G112" s="35"/>
      <c r="H112" s="35"/>
      <c r="I112" s="35"/>
      <c r="J112" s="35"/>
    </row>
    <row r="113" spans="4:10">
      <c r="D113" s="35"/>
      <c r="E113" s="35"/>
      <c r="F113" s="35"/>
      <c r="G113" s="35"/>
      <c r="H113" s="35"/>
      <c r="I113" s="35"/>
      <c r="J113" s="35"/>
    </row>
  </sheetData>
  <mergeCells count="2">
    <mergeCell ref="D3:J3"/>
    <mergeCell ref="D4:J4"/>
  </mergeCells>
  <phoneticPr fontId="54" type="noConversion"/>
  <pageMargins left="0.7" right="0.7" top="0.75" bottom="0.75" header="0.3" footer="0.3"/>
  <ignoredErrors>
    <ignoredError sqref="I7:J7" calculatedColumn="1"/>
  </ignoredErrors>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96F0-546A-459C-BD65-AF01F7C0957A}">
  <dimension ref="A1:AL101"/>
  <sheetViews>
    <sheetView workbookViewId="0">
      <selection activeCell="K28" sqref="K28"/>
    </sheetView>
  </sheetViews>
  <sheetFormatPr defaultRowHeight="15.75"/>
  <cols>
    <col min="1" max="1" width="8.75" style="70"/>
    <col min="2" max="2" width="34.25" style="70" customWidth="1"/>
    <col min="3" max="3" width="8.75" style="73"/>
    <col min="4" max="4" width="19.125" customWidth="1"/>
    <col min="5" max="5" width="37.75" customWidth="1"/>
    <col min="6" max="6" width="12" customWidth="1"/>
    <col min="7" max="10" width="20.625" customWidth="1"/>
    <col min="11" max="11" width="52.625" customWidth="1"/>
    <col min="12" max="34" width="8.75" style="73"/>
  </cols>
  <sheetData>
    <row r="1" spans="2:38">
      <c r="D1" s="73"/>
      <c r="E1" s="73"/>
      <c r="F1" s="73"/>
      <c r="G1" s="73"/>
      <c r="H1" s="73"/>
      <c r="I1" s="73"/>
      <c r="J1" s="73"/>
      <c r="K1" s="73"/>
      <c r="AI1" s="73"/>
      <c r="AJ1" s="73"/>
      <c r="AK1" s="73"/>
      <c r="AL1" s="73"/>
    </row>
    <row r="2" spans="2:38" ht="15.6" customHeight="1" thickBot="1">
      <c r="D2" s="305"/>
      <c r="E2" s="305"/>
      <c r="F2" s="305"/>
      <c r="G2" s="305"/>
      <c r="H2" s="305"/>
      <c r="I2" s="305"/>
      <c r="J2" s="305"/>
      <c r="K2" s="73"/>
      <c r="AI2" s="73"/>
      <c r="AJ2" s="73"/>
      <c r="AK2" s="73"/>
      <c r="AL2" s="73"/>
    </row>
    <row r="3" spans="2:38" ht="15.6" customHeight="1">
      <c r="D3" s="406" t="s">
        <v>107</v>
      </c>
      <c r="E3" s="407"/>
      <c r="F3" s="407"/>
      <c r="G3" s="407"/>
      <c r="H3" s="407"/>
      <c r="I3" s="407"/>
      <c r="J3" s="408"/>
      <c r="K3" s="73"/>
      <c r="AI3" s="73"/>
      <c r="AJ3" s="73"/>
      <c r="AK3" s="73"/>
      <c r="AL3" s="73"/>
    </row>
    <row r="4" spans="2:38" ht="15" customHeight="1">
      <c r="D4" s="409" t="s">
        <v>296</v>
      </c>
      <c r="E4" s="410"/>
      <c r="F4" s="410"/>
      <c r="G4" s="410"/>
      <c r="H4" s="410"/>
      <c r="I4" s="410"/>
      <c r="J4" s="411"/>
      <c r="K4" s="73"/>
      <c r="AI4" s="73"/>
      <c r="AJ4" s="73"/>
      <c r="AK4" s="73"/>
      <c r="AL4" s="73"/>
    </row>
    <row r="5" spans="2:38" ht="16.149999999999999" customHeight="1" thickBot="1">
      <c r="D5" s="286"/>
      <c r="E5" s="287"/>
      <c r="F5" s="287"/>
      <c r="G5" s="287"/>
      <c r="H5" s="287"/>
      <c r="I5" s="287"/>
      <c r="J5" s="288" t="s">
        <v>297</v>
      </c>
      <c r="K5" s="73"/>
      <c r="AI5" s="73"/>
      <c r="AJ5" s="73"/>
      <c r="AK5" s="73"/>
      <c r="AL5" s="73"/>
    </row>
    <row r="6" spans="2:38" ht="30.6" customHeight="1" thickBot="1">
      <c r="D6" s="289" t="s">
        <v>158</v>
      </c>
      <c r="E6" s="293" t="s">
        <v>243</v>
      </c>
      <c r="F6" s="295" t="s">
        <v>180</v>
      </c>
      <c r="G6" s="312" t="s">
        <v>298</v>
      </c>
      <c r="H6" s="291" t="s">
        <v>299</v>
      </c>
      <c r="I6" s="290" t="s">
        <v>76</v>
      </c>
      <c r="J6" s="291" t="s">
        <v>212</v>
      </c>
      <c r="K6" s="73"/>
      <c r="AI6" s="73"/>
      <c r="AJ6" s="73"/>
      <c r="AK6" s="73"/>
      <c r="AL6" s="73"/>
    </row>
    <row r="7" spans="2:38" ht="15.6" customHeight="1" thickBot="1">
      <c r="D7" s="299"/>
      <c r="E7" s="299"/>
      <c r="F7" s="300"/>
      <c r="G7" s="300"/>
      <c r="H7" s="303" t="s">
        <v>112</v>
      </c>
      <c r="I7" s="292" t="s">
        <v>112</v>
      </c>
      <c r="J7" s="304" t="s">
        <v>112</v>
      </c>
      <c r="K7" s="307" t="s">
        <v>245</v>
      </c>
    </row>
    <row r="8" spans="2:38" ht="15" customHeight="1">
      <c r="D8" s="274">
        <v>44287</v>
      </c>
      <c r="E8" s="216" t="s">
        <v>272</v>
      </c>
      <c r="F8" s="216"/>
      <c r="G8" s="275" t="s">
        <v>300</v>
      </c>
      <c r="H8" s="301">
        <v>125</v>
      </c>
      <c r="I8" s="298">
        <f>Table1434[[#This Row],[Sales Returns &amp; Allowances]]/11</f>
        <v>11.363636363636363</v>
      </c>
      <c r="J8" s="298">
        <f>Table1434[[#This Row],[Sales Returns &amp; Allowances]]+Table1434[[#This Row],[GST ]]</f>
        <v>136.36363636363637</v>
      </c>
      <c r="K8" s="311" t="s">
        <v>301</v>
      </c>
    </row>
    <row r="9" spans="2:38" ht="15" customHeight="1">
      <c r="D9" s="274">
        <v>44298</v>
      </c>
      <c r="E9" s="274" t="s">
        <v>252</v>
      </c>
      <c r="F9" s="216"/>
      <c r="G9" s="275" t="s">
        <v>302</v>
      </c>
      <c r="H9" s="206">
        <v>85</v>
      </c>
      <c r="I9" s="298">
        <f>Table1434[[#This Row],[Sales Returns &amp; Allowances]]/11</f>
        <v>7.7272727272727275</v>
      </c>
      <c r="J9" s="298">
        <f>Table1434[[#This Row],[Sales Returns &amp; Allowances]]+Table1434[[#This Row],[GST ]]</f>
        <v>92.727272727272734</v>
      </c>
      <c r="K9" s="309" t="s">
        <v>303</v>
      </c>
    </row>
    <row r="10" spans="2:38" ht="15.6" customHeight="1">
      <c r="D10" s="198"/>
      <c r="E10" s="199"/>
      <c r="F10" s="199"/>
      <c r="G10" s="285"/>
      <c r="H10" s="208"/>
      <c r="I10" s="298"/>
      <c r="J10" s="298"/>
      <c r="K10" s="309" t="s">
        <v>254</v>
      </c>
    </row>
    <row r="11" spans="2:38" ht="15.6" customHeight="1">
      <c r="D11" s="274"/>
      <c r="E11" s="216"/>
      <c r="F11" s="216"/>
      <c r="G11" s="275"/>
      <c r="H11" s="206"/>
      <c r="I11" s="208"/>
      <c r="J11" s="298"/>
      <c r="K11" s="310"/>
    </row>
    <row r="12" spans="2:38" ht="18" customHeight="1">
      <c r="B12" s="71" t="s">
        <v>304</v>
      </c>
      <c r="D12" s="198">
        <v>44305</v>
      </c>
      <c r="E12" s="199" t="s">
        <v>305</v>
      </c>
      <c r="F12" s="199"/>
      <c r="G12" s="285" t="s">
        <v>306</v>
      </c>
      <c r="H12" s="208">
        <v>60</v>
      </c>
      <c r="I12" s="298">
        <f>Table1434[[#This Row],[Sales Returns &amp; Allowances]]/11</f>
        <v>5.4545454545454541</v>
      </c>
      <c r="J12" s="298">
        <f>Table1434[[#This Row],[Sales Returns &amp; Allowances]]+Table1434[[#This Row],[GST ]]</f>
        <v>65.454545454545453</v>
      </c>
      <c r="K12" s="309" t="s">
        <v>283</v>
      </c>
    </row>
    <row r="13" spans="2:38" ht="15.6" customHeight="1">
      <c r="B13" s="71" t="s">
        <v>91</v>
      </c>
      <c r="D13" s="274"/>
      <c r="E13" s="216"/>
      <c r="F13" s="216"/>
      <c r="G13" s="275"/>
      <c r="H13" s="206"/>
      <c r="I13" s="208"/>
      <c r="J13" s="208"/>
      <c r="K13" s="309" t="s">
        <v>286</v>
      </c>
    </row>
    <row r="14" spans="2:38" ht="15.6" customHeight="1" thickBot="1">
      <c r="B14" s="71" t="s">
        <v>307</v>
      </c>
      <c r="D14" s="274"/>
      <c r="E14" s="216"/>
      <c r="F14" s="216"/>
      <c r="G14" s="275"/>
      <c r="H14" s="206"/>
      <c r="I14" s="208"/>
      <c r="J14" s="208"/>
      <c r="K14" s="310"/>
    </row>
    <row r="15" spans="2:38" ht="15.6" customHeight="1" thickBot="1">
      <c r="B15" s="72"/>
      <c r="D15" s="274"/>
      <c r="E15" s="216"/>
      <c r="F15" s="216"/>
      <c r="G15" s="275"/>
      <c r="H15" s="206"/>
      <c r="I15" s="208"/>
      <c r="J15" s="208"/>
      <c r="K15" s="310"/>
    </row>
    <row r="16" spans="2:38" ht="15.6" customHeight="1" thickBot="1">
      <c r="D16" s="276"/>
      <c r="E16" s="276"/>
      <c r="F16" s="276"/>
      <c r="G16" s="276"/>
      <c r="H16" s="276"/>
      <c r="I16" s="279"/>
      <c r="J16" s="279"/>
      <c r="K16" s="308"/>
    </row>
    <row r="17" spans="4:11" ht="15.6" customHeight="1" thickBot="1">
      <c r="D17" s="276"/>
      <c r="E17" s="276"/>
      <c r="F17" s="276"/>
      <c r="G17" s="276"/>
      <c r="H17" s="276"/>
      <c r="I17" s="276"/>
      <c r="J17" s="276"/>
      <c r="K17" s="308"/>
    </row>
    <row r="18" spans="4:11" ht="15.6" customHeight="1" thickBot="1">
      <c r="D18" s="277"/>
      <c r="E18" s="276"/>
      <c r="F18" s="276"/>
      <c r="G18" s="278"/>
      <c r="H18" s="279"/>
      <c r="I18" s="279"/>
      <c r="J18" s="279"/>
      <c r="K18" s="308"/>
    </row>
    <row r="19" spans="4:11" ht="15.6" customHeight="1" thickBot="1">
      <c r="D19" s="280" t="s">
        <v>289</v>
      </c>
      <c r="E19" s="281"/>
      <c r="F19" s="281"/>
      <c r="G19" s="282"/>
      <c r="H19" s="283"/>
      <c r="I19" s="283"/>
      <c r="J19" s="284"/>
      <c r="K19" s="308"/>
    </row>
    <row r="20" spans="4:11" ht="15.6" customHeight="1">
      <c r="D20" s="305"/>
      <c r="E20" s="305"/>
      <c r="F20" s="305"/>
      <c r="G20" s="305"/>
      <c r="H20" s="305"/>
      <c r="I20" s="305"/>
      <c r="J20" s="305"/>
      <c r="K20" s="73"/>
    </row>
    <row r="21" spans="4:11" ht="15.6" customHeight="1">
      <c r="D21" s="305"/>
      <c r="E21" s="305"/>
      <c r="F21" s="305"/>
      <c r="G21" s="305"/>
      <c r="H21" s="305"/>
      <c r="I21" s="305"/>
      <c r="J21" s="305"/>
      <c r="K21" s="73"/>
    </row>
    <row r="22" spans="4:11" ht="15.6" customHeight="1">
      <c r="D22" s="305"/>
      <c r="E22" s="305"/>
      <c r="F22" s="305"/>
      <c r="G22" s="305"/>
      <c r="H22" s="305"/>
      <c r="I22" s="305"/>
      <c r="J22" s="305"/>
      <c r="K22" s="73"/>
    </row>
    <row r="23" spans="4:11" ht="15.6" customHeight="1">
      <c r="D23" s="73"/>
      <c r="E23" s="73"/>
      <c r="F23" s="73"/>
      <c r="G23" s="73"/>
      <c r="H23" s="73"/>
      <c r="I23" s="73"/>
      <c r="J23" s="73"/>
      <c r="K23" s="73"/>
    </row>
    <row r="24" spans="4:11" ht="15.6" customHeight="1">
      <c r="D24" s="73"/>
      <c r="E24" s="73"/>
      <c r="F24" s="73"/>
      <c r="G24" s="73"/>
      <c r="H24" s="73"/>
      <c r="I24" s="73"/>
      <c r="J24" s="73"/>
      <c r="K24" s="73"/>
    </row>
    <row r="25" spans="4:11" ht="15.6" customHeight="1">
      <c r="D25" s="73"/>
      <c r="E25" s="73"/>
      <c r="F25" s="73"/>
      <c r="G25" s="73"/>
      <c r="H25" s="73"/>
      <c r="I25" s="73"/>
      <c r="J25" s="73"/>
      <c r="K25" s="73"/>
    </row>
    <row r="26" spans="4:11" ht="15.6" customHeight="1">
      <c r="D26" s="73"/>
      <c r="E26" s="73"/>
      <c r="F26" s="73"/>
      <c r="G26" s="73"/>
      <c r="H26" s="73"/>
      <c r="I26" s="73"/>
      <c r="J26" s="73"/>
      <c r="K26" s="73"/>
    </row>
    <row r="27" spans="4:11" ht="15.6" customHeight="1">
      <c r="D27" s="73"/>
      <c r="E27" s="73"/>
      <c r="F27" s="73"/>
      <c r="G27" s="73"/>
      <c r="H27" s="73"/>
      <c r="I27" s="73"/>
      <c r="J27" s="73"/>
      <c r="K27" s="73"/>
    </row>
    <row r="28" spans="4:11" ht="15.6" customHeight="1">
      <c r="D28" s="73"/>
      <c r="E28" s="73"/>
      <c r="F28" s="73"/>
      <c r="G28" s="73"/>
      <c r="H28" s="73"/>
      <c r="I28" s="73"/>
      <c r="J28" s="73"/>
      <c r="K28" s="73"/>
    </row>
    <row r="29" spans="4:11" ht="15.6" customHeight="1">
      <c r="D29" s="73"/>
      <c r="E29" s="73"/>
      <c r="F29" s="73"/>
      <c r="G29" s="73"/>
      <c r="H29" s="73"/>
      <c r="I29" s="73"/>
      <c r="J29" s="73"/>
      <c r="K29" s="73"/>
    </row>
    <row r="30" spans="4:11" ht="15.6" customHeight="1">
      <c r="D30" s="73"/>
      <c r="E30" s="73"/>
      <c r="F30" s="73"/>
      <c r="G30" s="73"/>
      <c r="H30" s="73"/>
      <c r="I30" s="73"/>
      <c r="J30" s="73"/>
      <c r="K30" s="73"/>
    </row>
    <row r="31" spans="4:11" ht="15.6" customHeight="1">
      <c r="D31" s="73"/>
      <c r="E31" s="73"/>
      <c r="F31" s="73"/>
      <c r="G31" s="73"/>
      <c r="H31" s="73"/>
      <c r="I31" s="73"/>
      <c r="J31" s="73"/>
      <c r="K31" s="73"/>
    </row>
    <row r="32" spans="4:11" ht="15.6" customHeight="1">
      <c r="D32" s="73"/>
      <c r="E32" s="73"/>
      <c r="F32" s="73"/>
      <c r="G32" s="73"/>
      <c r="H32" s="73"/>
      <c r="I32" s="73"/>
      <c r="J32" s="73"/>
      <c r="K32" s="73"/>
    </row>
    <row r="33" spans="4:11">
      <c r="D33" s="73"/>
      <c r="E33" s="73"/>
      <c r="F33" s="73"/>
      <c r="G33" s="73"/>
      <c r="H33" s="73"/>
      <c r="I33" s="73"/>
      <c r="J33" s="73"/>
      <c r="K33" s="73"/>
    </row>
    <row r="34" spans="4:11">
      <c r="D34" s="73"/>
      <c r="E34" s="73"/>
      <c r="F34" s="73"/>
      <c r="G34" s="73"/>
      <c r="H34" s="73"/>
      <c r="I34" s="73"/>
      <c r="J34" s="73"/>
      <c r="K34" s="73"/>
    </row>
    <row r="35" spans="4:11">
      <c r="D35" s="73"/>
      <c r="E35" s="73"/>
      <c r="F35" s="73"/>
      <c r="G35" s="73"/>
      <c r="H35" s="73"/>
      <c r="I35" s="73"/>
      <c r="J35" s="73"/>
      <c r="K35" s="73"/>
    </row>
    <row r="36" spans="4:11">
      <c r="D36" s="73"/>
      <c r="E36" s="73"/>
      <c r="F36" s="73"/>
      <c r="G36" s="73"/>
      <c r="H36" s="73"/>
      <c r="I36" s="73"/>
      <c r="J36" s="73"/>
      <c r="K36" s="73"/>
    </row>
    <row r="37" spans="4:11">
      <c r="D37" s="73"/>
      <c r="E37" s="73"/>
      <c r="F37" s="73"/>
      <c r="G37" s="73"/>
      <c r="H37" s="73"/>
      <c r="I37" s="73"/>
      <c r="J37" s="73"/>
      <c r="K37" s="73"/>
    </row>
    <row r="38" spans="4:11">
      <c r="D38" s="73"/>
      <c r="E38" s="73"/>
      <c r="F38" s="73"/>
      <c r="G38" s="73"/>
      <c r="H38" s="73"/>
      <c r="I38" s="73"/>
      <c r="J38" s="73"/>
      <c r="K38" s="73"/>
    </row>
    <row r="39" spans="4:11">
      <c r="D39" s="73"/>
      <c r="E39" s="73"/>
      <c r="F39" s="73"/>
      <c r="G39" s="73"/>
      <c r="H39" s="73"/>
      <c r="I39" s="73"/>
      <c r="J39" s="73"/>
      <c r="K39" s="73"/>
    </row>
    <row r="40" spans="4:11">
      <c r="D40" s="73"/>
      <c r="E40" s="73"/>
      <c r="F40" s="73"/>
      <c r="G40" s="73"/>
      <c r="H40" s="73"/>
      <c r="I40" s="73"/>
      <c r="J40" s="73"/>
      <c r="K40" s="73"/>
    </row>
    <row r="41" spans="4:11">
      <c r="D41" s="35"/>
      <c r="E41" s="35"/>
      <c r="F41" s="35"/>
      <c r="G41" s="35"/>
      <c r="H41" s="35"/>
      <c r="I41" s="35"/>
      <c r="J41" s="35"/>
    </row>
    <row r="42" spans="4:11">
      <c r="D42" s="35"/>
      <c r="E42" s="35"/>
      <c r="F42" s="35"/>
      <c r="G42" s="35"/>
      <c r="H42" s="35"/>
      <c r="I42" s="35"/>
      <c r="J42" s="35"/>
    </row>
    <row r="43" spans="4:11">
      <c r="D43" s="35"/>
      <c r="E43" s="35"/>
      <c r="F43" s="35"/>
      <c r="G43" s="35"/>
      <c r="H43" s="35"/>
      <c r="I43" s="35"/>
      <c r="J43" s="35"/>
    </row>
    <row r="44" spans="4:11">
      <c r="D44" s="35"/>
      <c r="E44" s="35"/>
      <c r="F44" s="35"/>
      <c r="G44" s="35"/>
      <c r="H44" s="35"/>
      <c r="I44" s="35"/>
      <c r="J44" s="35"/>
    </row>
    <row r="45" spans="4:11">
      <c r="D45" s="35"/>
      <c r="E45" s="35"/>
      <c r="F45" s="35"/>
      <c r="G45" s="35"/>
      <c r="H45" s="35"/>
      <c r="I45" s="35"/>
      <c r="J45" s="35"/>
    </row>
    <row r="46" spans="4:11">
      <c r="D46" s="35"/>
      <c r="E46" s="35"/>
      <c r="F46" s="35"/>
      <c r="G46" s="35"/>
      <c r="H46" s="35"/>
      <c r="I46" s="35"/>
      <c r="J46" s="35"/>
    </row>
    <row r="47" spans="4:11">
      <c r="D47" s="35"/>
      <c r="E47" s="35"/>
      <c r="F47" s="35"/>
      <c r="G47" s="35"/>
      <c r="H47" s="35"/>
      <c r="I47" s="35"/>
      <c r="J47" s="35"/>
    </row>
    <row r="48" spans="4:11">
      <c r="D48" s="35"/>
      <c r="E48" s="35"/>
      <c r="F48" s="35"/>
      <c r="G48" s="35"/>
      <c r="H48" s="35"/>
      <c r="I48" s="35"/>
      <c r="J48" s="35"/>
    </row>
    <row r="49" spans="4:10">
      <c r="D49" s="35"/>
      <c r="E49" s="35"/>
      <c r="F49" s="35"/>
      <c r="G49" s="35"/>
      <c r="H49" s="35"/>
      <c r="I49" s="35"/>
      <c r="J49" s="35"/>
    </row>
    <row r="50" spans="4:10">
      <c r="D50" s="35"/>
      <c r="E50" s="35"/>
      <c r="F50" s="35"/>
      <c r="G50" s="35"/>
      <c r="H50" s="35"/>
      <c r="I50" s="35"/>
      <c r="J50" s="35"/>
    </row>
    <row r="51" spans="4:10">
      <c r="D51" s="35"/>
      <c r="E51" s="35"/>
      <c r="F51" s="35"/>
      <c r="G51" s="35"/>
      <c r="H51" s="35"/>
      <c r="I51" s="35"/>
      <c r="J51" s="35"/>
    </row>
    <row r="52" spans="4:10">
      <c r="D52" s="35"/>
      <c r="E52" s="35"/>
      <c r="F52" s="35"/>
      <c r="G52" s="35"/>
      <c r="H52" s="35"/>
      <c r="I52" s="35"/>
      <c r="J52" s="35"/>
    </row>
    <row r="53" spans="4:10">
      <c r="D53" s="35"/>
      <c r="E53" s="35"/>
      <c r="F53" s="35"/>
      <c r="G53" s="35"/>
      <c r="H53" s="35"/>
      <c r="I53" s="35"/>
      <c r="J53" s="35"/>
    </row>
    <row r="54" spans="4:10">
      <c r="D54" s="35"/>
      <c r="E54" s="35"/>
      <c r="F54" s="35"/>
      <c r="G54" s="35"/>
      <c r="H54" s="35"/>
      <c r="I54" s="35"/>
      <c r="J54" s="35"/>
    </row>
    <row r="55" spans="4:10">
      <c r="D55" s="35"/>
      <c r="E55" s="35"/>
      <c r="F55" s="35"/>
      <c r="G55" s="35"/>
      <c r="H55" s="35"/>
      <c r="I55" s="35"/>
      <c r="J55" s="35"/>
    </row>
    <row r="56" spans="4:10">
      <c r="D56" s="35"/>
      <c r="E56" s="35"/>
      <c r="F56" s="35"/>
      <c r="G56" s="35"/>
      <c r="H56" s="35"/>
      <c r="I56" s="35"/>
      <c r="J56" s="35"/>
    </row>
    <row r="57" spans="4:10">
      <c r="D57" s="35"/>
      <c r="E57" s="35"/>
      <c r="F57" s="35"/>
      <c r="G57" s="35"/>
      <c r="H57" s="35"/>
      <c r="I57" s="35"/>
      <c r="J57" s="35"/>
    </row>
    <row r="58" spans="4:10">
      <c r="D58" s="35"/>
      <c r="E58" s="35"/>
      <c r="F58" s="35"/>
      <c r="G58" s="35"/>
      <c r="H58" s="35"/>
      <c r="I58" s="35"/>
      <c r="J58" s="35"/>
    </row>
    <row r="59" spans="4:10">
      <c r="D59" s="35"/>
      <c r="E59" s="35"/>
      <c r="F59" s="35"/>
      <c r="G59" s="35"/>
      <c r="H59" s="35"/>
      <c r="I59" s="35"/>
      <c r="J59" s="35"/>
    </row>
    <row r="60" spans="4:10">
      <c r="D60" s="35"/>
      <c r="E60" s="35"/>
      <c r="F60" s="35"/>
      <c r="G60" s="35"/>
      <c r="H60" s="35"/>
      <c r="I60" s="35"/>
      <c r="J60" s="35"/>
    </row>
    <row r="61" spans="4:10">
      <c r="D61" s="35"/>
      <c r="E61" s="35"/>
      <c r="F61" s="35"/>
      <c r="G61" s="35"/>
      <c r="H61" s="35"/>
      <c r="I61" s="35"/>
      <c r="J61" s="35"/>
    </row>
    <row r="62" spans="4:10">
      <c r="D62" s="35"/>
      <c r="E62" s="35"/>
      <c r="F62" s="35"/>
      <c r="G62" s="35"/>
      <c r="H62" s="35"/>
      <c r="I62" s="35"/>
      <c r="J62" s="35"/>
    </row>
    <row r="63" spans="4:10">
      <c r="D63" s="35"/>
      <c r="E63" s="35"/>
      <c r="F63" s="35"/>
      <c r="G63" s="35"/>
      <c r="H63" s="35"/>
      <c r="I63" s="35"/>
      <c r="J63" s="35"/>
    </row>
    <row r="64" spans="4:10">
      <c r="D64" s="35"/>
      <c r="E64" s="35"/>
      <c r="F64" s="35"/>
      <c r="G64" s="35"/>
      <c r="H64" s="35"/>
      <c r="I64" s="35"/>
      <c r="J64" s="35"/>
    </row>
    <row r="65" spans="4:10">
      <c r="D65" s="35"/>
      <c r="E65" s="35"/>
      <c r="F65" s="35"/>
      <c r="G65" s="35"/>
      <c r="H65" s="35"/>
      <c r="I65" s="35"/>
      <c r="J65" s="35"/>
    </row>
    <row r="66" spans="4:10">
      <c r="D66" s="35"/>
      <c r="E66" s="35"/>
      <c r="F66" s="35"/>
      <c r="G66" s="35"/>
      <c r="H66" s="35"/>
      <c r="I66" s="35"/>
      <c r="J66" s="35"/>
    </row>
    <row r="67" spans="4:10">
      <c r="D67" s="35"/>
      <c r="E67" s="35"/>
      <c r="F67" s="35"/>
      <c r="G67" s="35"/>
      <c r="H67" s="35"/>
      <c r="I67" s="35"/>
      <c r="J67" s="35"/>
    </row>
    <row r="68" spans="4:10">
      <c r="D68" s="35"/>
      <c r="E68" s="35"/>
      <c r="F68" s="35"/>
      <c r="G68" s="35"/>
      <c r="H68" s="35"/>
      <c r="I68" s="35"/>
      <c r="J68" s="35"/>
    </row>
    <row r="69" spans="4:10">
      <c r="D69" s="35"/>
      <c r="E69" s="35"/>
      <c r="F69" s="35"/>
      <c r="G69" s="35"/>
      <c r="H69" s="35"/>
      <c r="I69" s="35"/>
      <c r="J69" s="35"/>
    </row>
    <row r="70" spans="4:10">
      <c r="D70" s="35"/>
      <c r="E70" s="35"/>
      <c r="F70" s="35"/>
      <c r="G70" s="35"/>
      <c r="H70" s="35"/>
      <c r="I70" s="35"/>
      <c r="J70" s="35"/>
    </row>
    <row r="71" spans="4:10">
      <c r="D71" s="35"/>
      <c r="E71" s="35"/>
      <c r="F71" s="35"/>
      <c r="G71" s="35"/>
      <c r="H71" s="35"/>
      <c r="I71" s="35"/>
      <c r="J71" s="35"/>
    </row>
    <row r="72" spans="4:10">
      <c r="D72" s="35"/>
      <c r="E72" s="35"/>
      <c r="F72" s="35"/>
      <c r="G72" s="35"/>
      <c r="H72" s="35"/>
      <c r="I72" s="35"/>
      <c r="J72" s="35"/>
    </row>
    <row r="73" spans="4:10">
      <c r="D73" s="35"/>
      <c r="E73" s="35"/>
      <c r="F73" s="35"/>
      <c r="G73" s="35"/>
      <c r="H73" s="35"/>
      <c r="I73" s="35"/>
      <c r="J73" s="35"/>
    </row>
    <row r="74" spans="4:10">
      <c r="D74" s="35"/>
      <c r="E74" s="35"/>
      <c r="F74" s="35"/>
      <c r="G74" s="35"/>
      <c r="H74" s="35"/>
      <c r="I74" s="35"/>
      <c r="J74" s="35"/>
    </row>
    <row r="75" spans="4:10">
      <c r="D75" s="35"/>
      <c r="E75" s="35"/>
      <c r="F75" s="35"/>
      <c r="G75" s="35"/>
      <c r="H75" s="35"/>
      <c r="I75" s="35"/>
      <c r="J75" s="35"/>
    </row>
    <row r="76" spans="4:10">
      <c r="D76" s="35"/>
      <c r="E76" s="35"/>
      <c r="F76" s="35"/>
      <c r="G76" s="35"/>
      <c r="H76" s="35"/>
      <c r="I76" s="35"/>
      <c r="J76" s="35"/>
    </row>
    <row r="77" spans="4:10">
      <c r="D77" s="35"/>
      <c r="E77" s="35"/>
      <c r="F77" s="35"/>
      <c r="G77" s="35"/>
      <c r="H77" s="35"/>
      <c r="I77" s="35"/>
      <c r="J77" s="35"/>
    </row>
    <row r="78" spans="4:10">
      <c r="D78" s="35"/>
      <c r="E78" s="35"/>
      <c r="F78" s="35"/>
      <c r="G78" s="35"/>
      <c r="H78" s="35"/>
      <c r="I78" s="35"/>
      <c r="J78" s="35"/>
    </row>
    <row r="79" spans="4:10">
      <c r="D79" s="35"/>
      <c r="E79" s="35"/>
      <c r="F79" s="35"/>
      <c r="G79" s="35"/>
      <c r="H79" s="35"/>
      <c r="I79" s="35"/>
      <c r="J79" s="35"/>
    </row>
    <row r="80" spans="4:10">
      <c r="D80" s="35"/>
      <c r="E80" s="35"/>
      <c r="F80" s="35"/>
      <c r="G80" s="35"/>
      <c r="H80" s="35"/>
      <c r="I80" s="35"/>
      <c r="J80" s="35"/>
    </row>
    <row r="81" spans="4:10">
      <c r="D81" s="35"/>
      <c r="E81" s="35"/>
      <c r="F81" s="35"/>
      <c r="G81" s="35"/>
      <c r="H81" s="35"/>
      <c r="I81" s="35"/>
      <c r="J81" s="35"/>
    </row>
    <row r="82" spans="4:10">
      <c r="D82" s="35"/>
      <c r="E82" s="35"/>
      <c r="F82" s="35"/>
      <c r="G82" s="35"/>
      <c r="H82" s="35"/>
      <c r="I82" s="35"/>
      <c r="J82" s="35"/>
    </row>
    <row r="83" spans="4:10">
      <c r="D83" s="35"/>
      <c r="E83" s="35"/>
      <c r="F83" s="35"/>
      <c r="G83" s="35"/>
      <c r="H83" s="35"/>
      <c r="I83" s="35"/>
      <c r="J83" s="35"/>
    </row>
    <row r="84" spans="4:10">
      <c r="D84" s="35"/>
      <c r="E84" s="35"/>
      <c r="F84" s="35"/>
      <c r="G84" s="35"/>
      <c r="H84" s="35"/>
      <c r="I84" s="35"/>
      <c r="J84" s="35"/>
    </row>
    <row r="85" spans="4:10">
      <c r="D85" s="35"/>
      <c r="E85" s="35"/>
      <c r="F85" s="35"/>
      <c r="G85" s="35"/>
      <c r="H85" s="35"/>
      <c r="I85" s="35"/>
      <c r="J85" s="35"/>
    </row>
    <row r="86" spans="4:10">
      <c r="D86" s="35"/>
      <c r="E86" s="35"/>
      <c r="F86" s="35"/>
      <c r="G86" s="35"/>
      <c r="H86" s="35"/>
      <c r="I86" s="35"/>
      <c r="J86" s="35"/>
    </row>
    <row r="87" spans="4:10">
      <c r="D87" s="35"/>
      <c r="E87" s="35"/>
      <c r="F87" s="35"/>
      <c r="G87" s="35"/>
      <c r="H87" s="35"/>
      <c r="I87" s="35"/>
      <c r="J87" s="35"/>
    </row>
    <row r="88" spans="4:10">
      <c r="D88" s="35"/>
      <c r="E88" s="35"/>
      <c r="F88" s="35"/>
      <c r="G88" s="35"/>
      <c r="H88" s="35"/>
      <c r="I88" s="35"/>
      <c r="J88" s="35"/>
    </row>
    <row r="89" spans="4:10">
      <c r="D89" s="35"/>
      <c r="E89" s="35"/>
      <c r="F89" s="35"/>
      <c r="G89" s="35"/>
      <c r="H89" s="35"/>
      <c r="I89" s="35"/>
      <c r="J89" s="35"/>
    </row>
    <row r="90" spans="4:10">
      <c r="D90" s="35"/>
      <c r="E90" s="35"/>
      <c r="F90" s="35"/>
      <c r="G90" s="35"/>
      <c r="H90" s="35"/>
      <c r="I90" s="35"/>
      <c r="J90" s="35"/>
    </row>
    <row r="91" spans="4:10">
      <c r="D91" s="35"/>
      <c r="E91" s="35"/>
      <c r="F91" s="35"/>
      <c r="G91" s="35"/>
      <c r="H91" s="35"/>
      <c r="I91" s="35"/>
      <c r="J91" s="35"/>
    </row>
    <row r="92" spans="4:10">
      <c r="D92" s="35"/>
      <c r="E92" s="35"/>
      <c r="F92" s="35"/>
      <c r="G92" s="35"/>
      <c r="H92" s="35"/>
      <c r="I92" s="35"/>
      <c r="J92" s="35"/>
    </row>
    <row r="93" spans="4:10">
      <c r="D93" s="35"/>
      <c r="E93" s="35"/>
      <c r="F93" s="35"/>
      <c r="G93" s="35"/>
      <c r="H93" s="35"/>
      <c r="I93" s="35"/>
      <c r="J93" s="35"/>
    </row>
    <row r="94" spans="4:10">
      <c r="D94" s="35"/>
      <c r="E94" s="35"/>
      <c r="F94" s="35"/>
      <c r="G94" s="35"/>
      <c r="H94" s="35"/>
      <c r="I94" s="35"/>
      <c r="J94" s="35"/>
    </row>
    <row r="95" spans="4:10">
      <c r="D95" s="35"/>
      <c r="E95" s="35"/>
      <c r="F95" s="35"/>
      <c r="G95" s="35"/>
      <c r="H95" s="35"/>
      <c r="I95" s="35"/>
      <c r="J95" s="35"/>
    </row>
    <row r="96" spans="4:10">
      <c r="D96" s="35"/>
      <c r="E96" s="35"/>
      <c r="F96" s="35"/>
      <c r="G96" s="35"/>
      <c r="H96" s="35"/>
      <c r="I96" s="35"/>
      <c r="J96" s="35"/>
    </row>
    <row r="97" spans="4:10">
      <c r="D97" s="35"/>
      <c r="E97" s="35"/>
      <c r="F97" s="35"/>
      <c r="G97" s="35"/>
      <c r="H97" s="35"/>
      <c r="I97" s="35"/>
      <c r="J97" s="35"/>
    </row>
    <row r="98" spans="4:10">
      <c r="D98" s="35"/>
      <c r="E98" s="35"/>
      <c r="F98" s="35"/>
      <c r="G98" s="35"/>
      <c r="H98" s="35"/>
      <c r="I98" s="35"/>
      <c r="J98" s="35"/>
    </row>
    <row r="99" spans="4:10">
      <c r="D99" s="35"/>
      <c r="E99" s="35"/>
      <c r="F99" s="35"/>
      <c r="G99" s="35"/>
      <c r="H99" s="35"/>
      <c r="I99" s="35"/>
      <c r="J99" s="35"/>
    </row>
    <row r="100" spans="4:10">
      <c r="D100" s="35"/>
      <c r="E100" s="35"/>
      <c r="F100" s="35"/>
      <c r="G100" s="35"/>
      <c r="H100" s="35"/>
      <c r="I100" s="35"/>
      <c r="J100" s="35"/>
    </row>
    <row r="101" spans="4:10">
      <c r="D101" s="35"/>
      <c r="E101" s="35"/>
      <c r="F101" s="35"/>
      <c r="G101" s="35"/>
      <c r="H101" s="35"/>
      <c r="I101" s="35"/>
      <c r="J101" s="35"/>
    </row>
  </sheetData>
  <mergeCells count="2">
    <mergeCell ref="D3:J3"/>
    <mergeCell ref="D4:J4"/>
  </mergeCells>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A8A0-E33A-4B69-A605-91850626251B}">
  <dimension ref="A1:AL109"/>
  <sheetViews>
    <sheetView workbookViewId="0">
      <selection activeCell="J30" sqref="J30"/>
    </sheetView>
  </sheetViews>
  <sheetFormatPr defaultRowHeight="15.75"/>
  <cols>
    <col min="1" max="1" width="8.75" style="70"/>
    <col min="2" max="2" width="27" style="70" customWidth="1"/>
    <col min="3" max="3" width="8.75" style="73"/>
    <col min="4" max="4" width="19.125" customWidth="1"/>
    <col min="5" max="5" width="37.75" customWidth="1"/>
    <col min="6" max="6" width="12" customWidth="1"/>
    <col min="7" max="10" width="20.625" customWidth="1"/>
    <col min="11" max="11" width="50.5" customWidth="1"/>
    <col min="12" max="34" width="8.75" style="73"/>
  </cols>
  <sheetData>
    <row r="1" spans="2:38">
      <c r="D1" s="73"/>
      <c r="E1" s="73"/>
      <c r="F1" s="73"/>
      <c r="G1" s="73"/>
      <c r="H1" s="73"/>
      <c r="I1" s="73"/>
      <c r="J1" s="73"/>
      <c r="K1" s="73"/>
      <c r="AI1" s="73"/>
      <c r="AJ1" s="73"/>
      <c r="AK1" s="73"/>
      <c r="AL1" s="73"/>
    </row>
    <row r="2" spans="2:38" ht="15.6" customHeight="1" thickBot="1">
      <c r="D2" s="305"/>
      <c r="E2" s="305"/>
      <c r="F2" s="305"/>
      <c r="G2" s="305"/>
      <c r="H2" s="305"/>
      <c r="I2" s="305"/>
      <c r="J2" s="305"/>
      <c r="K2" s="73"/>
      <c r="AI2" s="73"/>
      <c r="AJ2" s="73"/>
      <c r="AK2" s="73"/>
      <c r="AL2" s="73"/>
    </row>
    <row r="3" spans="2:38" ht="15.6" customHeight="1">
      <c r="D3" s="406" t="s">
        <v>107</v>
      </c>
      <c r="E3" s="407"/>
      <c r="F3" s="407"/>
      <c r="G3" s="407"/>
      <c r="H3" s="407"/>
      <c r="I3" s="407"/>
      <c r="J3" s="408"/>
      <c r="K3" s="73"/>
      <c r="AI3" s="73"/>
      <c r="AJ3" s="73"/>
      <c r="AK3" s="73"/>
      <c r="AL3" s="73"/>
    </row>
    <row r="4" spans="2:38" ht="15" customHeight="1">
      <c r="D4" s="409" t="s">
        <v>46</v>
      </c>
      <c r="E4" s="410"/>
      <c r="F4" s="410"/>
      <c r="G4" s="410"/>
      <c r="H4" s="410"/>
      <c r="I4" s="410"/>
      <c r="J4" s="411"/>
      <c r="K4" s="73"/>
      <c r="AI4" s="73"/>
      <c r="AJ4" s="73"/>
      <c r="AK4" s="73"/>
      <c r="AL4" s="73"/>
    </row>
    <row r="5" spans="2:38" ht="16.149999999999999" customHeight="1" thickBot="1">
      <c r="D5" s="286"/>
      <c r="E5" s="287"/>
      <c r="F5" s="287"/>
      <c r="G5" s="287"/>
      <c r="H5" s="287"/>
      <c r="I5" s="287"/>
      <c r="J5" s="288" t="s">
        <v>308</v>
      </c>
      <c r="K5" s="73"/>
      <c r="AI5" s="73"/>
      <c r="AJ5" s="73"/>
      <c r="AK5" s="73"/>
      <c r="AL5" s="73"/>
    </row>
    <row r="6" spans="2:38" ht="30.6" customHeight="1" thickBot="1">
      <c r="D6" s="289" t="s">
        <v>158</v>
      </c>
      <c r="E6" s="293" t="s">
        <v>309</v>
      </c>
      <c r="F6" s="295" t="s">
        <v>180</v>
      </c>
      <c r="G6" s="302" t="s">
        <v>244</v>
      </c>
      <c r="H6" s="290" t="s">
        <v>74</v>
      </c>
      <c r="I6" s="290" t="s">
        <v>76</v>
      </c>
      <c r="J6" s="291" t="s">
        <v>182</v>
      </c>
      <c r="K6" s="73"/>
      <c r="AI6" s="73"/>
      <c r="AJ6" s="73"/>
      <c r="AK6" s="73"/>
      <c r="AL6" s="73"/>
    </row>
    <row r="7" spans="2:38" ht="15.6" customHeight="1" thickBot="1">
      <c r="D7" s="299"/>
      <c r="E7" s="299"/>
      <c r="F7" s="300"/>
      <c r="G7" s="300"/>
      <c r="H7" s="303" t="s">
        <v>112</v>
      </c>
      <c r="I7" s="292" t="s">
        <v>112</v>
      </c>
      <c r="J7" s="304" t="s">
        <v>112</v>
      </c>
      <c r="K7" s="307" t="s">
        <v>245</v>
      </c>
    </row>
    <row r="8" spans="2:38" ht="15" customHeight="1" thickBot="1">
      <c r="D8" s="294">
        <v>44287</v>
      </c>
      <c r="E8" s="296" t="s">
        <v>310</v>
      </c>
      <c r="F8" s="216"/>
      <c r="G8" s="323" t="s">
        <v>311</v>
      </c>
      <c r="H8" s="301">
        <v>1255</v>
      </c>
      <c r="I8" s="298">
        <f>Table1435[[#This Row],[Purchases]]/11</f>
        <v>114.09090909090909</v>
      </c>
      <c r="J8" s="298">
        <f>Table1435[[#This Row],[Purchases]]+Table1435[[#This Row],[GST ]]</f>
        <v>1369.090909090909</v>
      </c>
      <c r="K8" s="311" t="s">
        <v>312</v>
      </c>
    </row>
    <row r="9" spans="2:38" ht="15" customHeight="1" thickBot="1">
      <c r="D9" s="274">
        <v>44288</v>
      </c>
      <c r="E9" s="216" t="s">
        <v>313</v>
      </c>
      <c r="F9" s="216"/>
      <c r="G9" s="323" t="s">
        <v>314</v>
      </c>
      <c r="H9" s="206">
        <v>390</v>
      </c>
      <c r="I9" s="298">
        <f>Table1435[[#This Row],[Purchases]]/11</f>
        <v>35.454545454545453</v>
      </c>
      <c r="J9" s="298">
        <f>Table1435[[#This Row],[Purchases]]+Table1435[[#This Row],[GST ]]</f>
        <v>425.45454545454544</v>
      </c>
      <c r="K9" s="309" t="s">
        <v>251</v>
      </c>
    </row>
    <row r="10" spans="2:38" ht="15.6" customHeight="1" thickBot="1">
      <c r="D10" s="274">
        <v>44289</v>
      </c>
      <c r="E10" s="216" t="s">
        <v>315</v>
      </c>
      <c r="F10" s="216"/>
      <c r="G10" s="323" t="s">
        <v>316</v>
      </c>
      <c r="H10" s="206">
        <v>3480</v>
      </c>
      <c r="I10" s="298">
        <f>Table1435[[#This Row],[Purchases]]/11</f>
        <v>316.36363636363637</v>
      </c>
      <c r="J10" s="298">
        <f>Table1435[[#This Row],[Purchases]]+Table1435[[#This Row],[GST ]]</f>
        <v>3796.3636363636365</v>
      </c>
      <c r="K10" s="309" t="s">
        <v>317</v>
      </c>
    </row>
    <row r="11" spans="2:38" ht="18" customHeight="1" thickBot="1">
      <c r="D11" s="274">
        <v>44295</v>
      </c>
      <c r="E11" s="216" t="s">
        <v>318</v>
      </c>
      <c r="F11" s="216"/>
      <c r="G11" s="323" t="s">
        <v>319</v>
      </c>
      <c r="H11" s="206">
        <v>7335</v>
      </c>
      <c r="I11" s="298">
        <f>Table1435[[#This Row],[Purchases]]/11</f>
        <v>666.81818181818187</v>
      </c>
      <c r="J11" s="298">
        <f>Table1435[[#This Row],[Purchases]]+Table1435[[#This Row],[GST ]]</f>
        <v>8001.818181818182</v>
      </c>
      <c r="K11" s="310"/>
    </row>
    <row r="12" spans="2:38" ht="15.6" customHeight="1" thickBot="1">
      <c r="B12" s="71" t="s">
        <v>320</v>
      </c>
      <c r="D12" s="274">
        <v>44296</v>
      </c>
      <c r="E12" s="216" t="s">
        <v>321</v>
      </c>
      <c r="F12" s="216"/>
      <c r="G12" s="323" t="s">
        <v>322</v>
      </c>
      <c r="H12" s="206">
        <v>185</v>
      </c>
      <c r="I12" s="298">
        <f>Table1435[[#This Row],[Purchases]]/11</f>
        <v>16.818181818181817</v>
      </c>
      <c r="J12" s="298">
        <f>Table1435[[#This Row],[Purchases]]+Table1435[[#This Row],[GST ]]</f>
        <v>201.81818181818181</v>
      </c>
      <c r="K12" s="310"/>
    </row>
    <row r="13" spans="2:38" ht="15.6" customHeight="1" thickBot="1">
      <c r="B13" s="71" t="s">
        <v>91</v>
      </c>
      <c r="D13" s="274">
        <v>44297</v>
      </c>
      <c r="E13" s="216" t="s">
        <v>323</v>
      </c>
      <c r="F13" s="216"/>
      <c r="G13" s="323" t="s">
        <v>324</v>
      </c>
      <c r="H13" s="206">
        <v>395</v>
      </c>
      <c r="I13" s="298">
        <f>Table1435[[#This Row],[Purchases]]/11</f>
        <v>35.909090909090907</v>
      </c>
      <c r="J13" s="298">
        <f>Table1435[[#This Row],[Purchases]]+Table1435[[#This Row],[GST ]]</f>
        <v>430.90909090909088</v>
      </c>
      <c r="K13" s="310"/>
    </row>
    <row r="14" spans="2:38" ht="15.6" customHeight="1" thickBot="1">
      <c r="B14" s="71" t="s">
        <v>46</v>
      </c>
      <c r="D14" s="274">
        <v>44298</v>
      </c>
      <c r="E14" s="216" t="s">
        <v>325</v>
      </c>
      <c r="F14" s="216"/>
      <c r="G14" s="323" t="s">
        <v>326</v>
      </c>
      <c r="H14" s="206">
        <v>1250</v>
      </c>
      <c r="I14" s="298">
        <f>Table1435[[#This Row],[Purchases]]/11</f>
        <v>113.63636363636364</v>
      </c>
      <c r="J14" s="298">
        <f>Table1435[[#This Row],[Purchases]]+Table1435[[#This Row],[GST ]]</f>
        <v>1363.6363636363637</v>
      </c>
      <c r="K14" s="310"/>
    </row>
    <row r="15" spans="2:38" ht="15.6" customHeight="1" thickBot="1">
      <c r="B15" s="72"/>
      <c r="D15" s="274">
        <v>44299</v>
      </c>
      <c r="E15" s="216" t="s">
        <v>327</v>
      </c>
      <c r="F15" s="216"/>
      <c r="G15" s="323" t="s">
        <v>328</v>
      </c>
      <c r="H15" s="206">
        <v>860</v>
      </c>
      <c r="I15" s="298">
        <f>Table1435[[#This Row],[Purchases]]/11</f>
        <v>78.181818181818187</v>
      </c>
      <c r="J15" s="298">
        <f>Table1435[[#This Row],[Purchases]]+Table1435[[#This Row],[GST ]]</f>
        <v>938.18181818181824</v>
      </c>
      <c r="K15" s="310"/>
    </row>
    <row r="16" spans="2:38" ht="15.6" customHeight="1" thickBot="1">
      <c r="D16" s="274">
        <v>44304</v>
      </c>
      <c r="E16" s="216" t="s">
        <v>315</v>
      </c>
      <c r="F16" s="216"/>
      <c r="G16" s="323" t="s">
        <v>329</v>
      </c>
      <c r="H16" s="206">
        <v>295</v>
      </c>
      <c r="I16" s="298">
        <f>Table1435[[#This Row],[Purchases]]/11</f>
        <v>26.818181818181817</v>
      </c>
      <c r="J16" s="298">
        <f>Table1435[[#This Row],[Purchases]]+Table1435[[#This Row],[GST ]]</f>
        <v>321.81818181818181</v>
      </c>
      <c r="K16" s="310"/>
    </row>
    <row r="17" spans="4:11" ht="15.6" customHeight="1" thickBot="1">
      <c r="D17" s="274">
        <v>44307</v>
      </c>
      <c r="E17" s="216" t="s">
        <v>330</v>
      </c>
      <c r="F17" s="216"/>
      <c r="G17" s="323" t="s">
        <v>331</v>
      </c>
      <c r="H17" s="206">
        <v>1245</v>
      </c>
      <c r="I17" s="298">
        <f>Table1435[[#This Row],[Purchases]]/11</f>
        <v>113.18181818181819</v>
      </c>
      <c r="J17" s="298">
        <f>Table1435[[#This Row],[Purchases]]+Table1435[[#This Row],[GST ]]</f>
        <v>1358.1818181818182</v>
      </c>
      <c r="K17" s="310"/>
    </row>
    <row r="18" spans="4:11" ht="15.6" customHeight="1" thickBot="1">
      <c r="D18" s="274">
        <v>44308</v>
      </c>
      <c r="E18" s="216" t="s">
        <v>313</v>
      </c>
      <c r="F18" s="216"/>
      <c r="G18" s="323" t="s">
        <v>332</v>
      </c>
      <c r="H18" s="206">
        <v>3885</v>
      </c>
      <c r="I18" s="298">
        <f>Table1435[[#This Row],[Purchases]]/11</f>
        <v>353.18181818181819</v>
      </c>
      <c r="J18" s="298">
        <f>Table1435[[#This Row],[Purchases]]+Table1435[[#This Row],[GST ]]</f>
        <v>4238.181818181818</v>
      </c>
      <c r="K18" s="310"/>
    </row>
    <row r="19" spans="4:11" ht="15.6" customHeight="1" thickBot="1">
      <c r="D19" s="274">
        <v>44309</v>
      </c>
      <c r="E19" s="216" t="s">
        <v>333</v>
      </c>
      <c r="F19" s="216"/>
      <c r="G19" s="323" t="s">
        <v>334</v>
      </c>
      <c r="H19" s="206">
        <v>2985</v>
      </c>
      <c r="I19" s="298">
        <f>Table1435[[#This Row],[Purchases]]/11</f>
        <v>271.36363636363637</v>
      </c>
      <c r="J19" s="298">
        <f>Table1435[[#This Row],[Purchases]]+Table1435[[#This Row],[GST ]]</f>
        <v>3256.3636363636365</v>
      </c>
      <c r="K19" s="310"/>
    </row>
    <row r="20" spans="4:11" ht="15.6" customHeight="1" thickBot="1">
      <c r="D20" s="274">
        <v>44312</v>
      </c>
      <c r="E20" s="216" t="s">
        <v>335</v>
      </c>
      <c r="F20" s="216"/>
      <c r="G20" s="323" t="s">
        <v>336</v>
      </c>
      <c r="H20" s="206">
        <v>675</v>
      </c>
      <c r="I20" s="298">
        <f>Table1435[[#This Row],[Purchases]]/11</f>
        <v>61.363636363636367</v>
      </c>
      <c r="J20" s="298">
        <f>Table1435[[#This Row],[Purchases]]+Table1435[[#This Row],[GST ]]</f>
        <v>736.36363636363637</v>
      </c>
      <c r="K20" s="310"/>
    </row>
    <row r="21" spans="4:11" ht="15.6" customHeight="1" thickBot="1">
      <c r="D21" s="198">
        <v>44314</v>
      </c>
      <c r="E21" s="199" t="s">
        <v>315</v>
      </c>
      <c r="F21" s="199"/>
      <c r="G21" s="225" t="s">
        <v>337</v>
      </c>
      <c r="H21" s="208">
        <v>940.5</v>
      </c>
      <c r="I21" s="298">
        <f>Table1435[[#This Row],[Purchases]]/11</f>
        <v>85.5</v>
      </c>
      <c r="J21" s="298">
        <f>Table1435[[#This Row],[Purchases]]+Table1435[[#This Row],[GST ]]</f>
        <v>1026</v>
      </c>
      <c r="K21" s="309" t="s">
        <v>338</v>
      </c>
    </row>
    <row r="22" spans="4:11" ht="15.6" customHeight="1" thickBot="1">
      <c r="D22" s="198">
        <v>44314</v>
      </c>
      <c r="E22" s="199" t="s">
        <v>327</v>
      </c>
      <c r="F22" s="199"/>
      <c r="G22" s="225" t="s">
        <v>339</v>
      </c>
      <c r="H22" s="208">
        <v>1683</v>
      </c>
      <c r="I22" s="298">
        <f>Table1435[[#This Row],[Purchases]]/11</f>
        <v>153</v>
      </c>
      <c r="J22" s="298">
        <f>Table1435[[#This Row],[Purchases]]+Table1435[[#This Row],[GST ]]</f>
        <v>1836</v>
      </c>
      <c r="K22" s="309" t="s">
        <v>340</v>
      </c>
    </row>
    <row r="23" spans="4:11" ht="15.6" customHeight="1" thickBot="1">
      <c r="D23" s="276"/>
      <c r="E23" s="276"/>
      <c r="F23" s="276"/>
      <c r="G23" s="324"/>
      <c r="H23" s="276"/>
      <c r="I23" s="279"/>
      <c r="J23" s="279"/>
      <c r="K23" s="310"/>
    </row>
    <row r="24" spans="4:11" ht="15.6" customHeight="1" thickBot="1">
      <c r="D24" s="276"/>
      <c r="E24" s="276"/>
      <c r="F24" s="276"/>
      <c r="G24" s="324"/>
      <c r="H24" s="276"/>
      <c r="I24" s="279"/>
      <c r="J24" s="279"/>
      <c r="K24" s="310"/>
    </row>
    <row r="25" spans="4:11" ht="15.6" customHeight="1" thickBot="1">
      <c r="D25" s="276"/>
      <c r="E25" s="276"/>
      <c r="F25" s="276"/>
      <c r="G25" s="276"/>
      <c r="H25" s="276"/>
      <c r="I25" s="276"/>
      <c r="J25" s="276"/>
    </row>
    <row r="26" spans="4:11" ht="15.6" customHeight="1" thickBot="1">
      <c r="D26" s="277"/>
      <c r="E26" s="276"/>
      <c r="F26" s="276"/>
      <c r="G26" s="278"/>
      <c r="H26" s="279"/>
      <c r="I26" s="279"/>
      <c r="J26" s="279"/>
    </row>
    <row r="27" spans="4:11" ht="15.6" customHeight="1" thickBot="1">
      <c r="D27" s="280" t="s">
        <v>289</v>
      </c>
      <c r="E27" s="281"/>
      <c r="F27" s="281"/>
      <c r="G27" s="282"/>
      <c r="H27" s="283"/>
      <c r="I27" s="283"/>
      <c r="J27" s="284"/>
      <c r="K27" s="308"/>
    </row>
    <row r="28" spans="4:11" ht="15.6" customHeight="1">
      <c r="D28" s="305"/>
      <c r="E28" s="305"/>
      <c r="F28" s="305"/>
      <c r="G28" s="305"/>
      <c r="H28" s="305"/>
      <c r="I28" s="305"/>
      <c r="J28" s="305"/>
      <c r="K28" s="73"/>
    </row>
    <row r="29" spans="4:11" ht="15.6" customHeight="1">
      <c r="D29" s="305"/>
      <c r="E29" s="305"/>
      <c r="F29" s="305"/>
      <c r="G29" s="305"/>
      <c r="H29" s="305"/>
      <c r="I29" s="305"/>
      <c r="J29" s="305"/>
      <c r="K29" s="73"/>
    </row>
    <row r="30" spans="4:11" ht="15.6" customHeight="1">
      <c r="D30" s="305"/>
      <c r="E30" s="305"/>
      <c r="F30" s="305"/>
      <c r="G30" s="305"/>
      <c r="H30" s="305"/>
      <c r="I30" s="305"/>
      <c r="J30" s="305"/>
      <c r="K30" s="73"/>
    </row>
    <row r="31" spans="4:11" ht="15.6" customHeight="1">
      <c r="D31" s="73"/>
      <c r="E31" s="73"/>
      <c r="F31" s="73"/>
      <c r="G31" s="73"/>
      <c r="H31" s="73"/>
      <c r="I31" s="73"/>
      <c r="J31" s="73"/>
      <c r="K31" s="73"/>
    </row>
    <row r="32" spans="4:11" ht="15.6" customHeight="1">
      <c r="D32" s="73"/>
      <c r="E32" s="73"/>
      <c r="F32" s="73"/>
      <c r="G32" s="73"/>
      <c r="H32" s="73"/>
      <c r="I32" s="73"/>
      <c r="J32" s="73"/>
      <c r="K32" s="73"/>
    </row>
    <row r="33" spans="4:11" ht="15.6" customHeight="1">
      <c r="D33" s="73"/>
      <c r="E33" s="73"/>
      <c r="F33" s="73"/>
      <c r="G33" s="73"/>
      <c r="H33" s="73"/>
      <c r="I33" s="73"/>
      <c r="J33" s="73"/>
      <c r="K33" s="73"/>
    </row>
    <row r="34" spans="4:11" ht="15.6" customHeight="1">
      <c r="D34" s="73"/>
      <c r="E34" s="73"/>
      <c r="F34" s="73"/>
      <c r="G34" s="73"/>
      <c r="H34" s="73"/>
      <c r="I34" s="73"/>
      <c r="J34" s="73"/>
      <c r="K34" s="73"/>
    </row>
    <row r="35" spans="4:11" ht="15.6" customHeight="1">
      <c r="D35" s="73"/>
      <c r="E35" s="73"/>
      <c r="F35" s="73"/>
      <c r="G35" s="73"/>
      <c r="H35" s="73"/>
      <c r="I35" s="73"/>
      <c r="J35" s="73"/>
      <c r="K35" s="73"/>
    </row>
    <row r="36" spans="4:11" ht="15.6" customHeight="1">
      <c r="D36" s="73"/>
      <c r="E36" s="73"/>
      <c r="F36" s="73"/>
      <c r="G36" s="73"/>
      <c r="H36" s="73"/>
      <c r="I36" s="73"/>
      <c r="J36" s="73"/>
      <c r="K36" s="73"/>
    </row>
    <row r="37" spans="4:11" ht="15.6" customHeight="1">
      <c r="D37" s="73"/>
      <c r="E37" s="73"/>
      <c r="F37" s="73"/>
      <c r="G37" s="73"/>
      <c r="H37" s="73"/>
      <c r="I37" s="73"/>
      <c r="J37" s="73"/>
      <c r="K37" s="73"/>
    </row>
    <row r="38" spans="4:11" ht="15.6" customHeight="1">
      <c r="D38" s="73"/>
      <c r="E38" s="73"/>
      <c r="F38" s="73"/>
      <c r="G38" s="73"/>
      <c r="H38" s="73"/>
      <c r="I38" s="73"/>
      <c r="J38" s="73"/>
      <c r="K38" s="73"/>
    </row>
    <row r="39" spans="4:11" ht="15.6" customHeight="1">
      <c r="D39" s="73"/>
      <c r="E39" s="73"/>
      <c r="F39" s="73"/>
      <c r="G39" s="73"/>
      <c r="H39" s="73"/>
      <c r="I39" s="73"/>
      <c r="J39" s="73"/>
      <c r="K39" s="73"/>
    </row>
    <row r="40" spans="4:11" ht="15.6" customHeight="1">
      <c r="D40" s="73"/>
      <c r="E40" s="73"/>
      <c r="F40" s="73"/>
      <c r="G40" s="73"/>
      <c r="H40" s="73"/>
      <c r="I40" s="73"/>
      <c r="J40" s="73"/>
      <c r="K40" s="73"/>
    </row>
    <row r="41" spans="4:11">
      <c r="D41" s="73"/>
      <c r="E41" s="73"/>
      <c r="F41" s="73"/>
      <c r="G41" s="73"/>
      <c r="H41" s="73"/>
      <c r="I41" s="73"/>
      <c r="J41" s="73"/>
      <c r="K41" s="73"/>
    </row>
    <row r="42" spans="4:11">
      <c r="D42" s="73"/>
      <c r="E42" s="73"/>
      <c r="F42" s="73"/>
      <c r="G42" s="73"/>
      <c r="H42" s="73"/>
      <c r="I42" s="73"/>
      <c r="J42" s="73"/>
      <c r="K42" s="73"/>
    </row>
    <row r="43" spans="4:11">
      <c r="D43" s="73"/>
      <c r="E43" s="73"/>
      <c r="F43" s="73"/>
      <c r="G43" s="73"/>
      <c r="H43" s="73"/>
      <c r="I43" s="73"/>
      <c r="J43" s="73"/>
      <c r="K43" s="73"/>
    </row>
    <row r="44" spans="4:11">
      <c r="D44" s="73"/>
      <c r="E44" s="73"/>
      <c r="F44" s="73"/>
      <c r="G44" s="73"/>
      <c r="H44" s="73"/>
      <c r="I44" s="73"/>
      <c r="J44" s="73"/>
      <c r="K44" s="73"/>
    </row>
    <row r="45" spans="4:11">
      <c r="D45" s="73"/>
      <c r="E45" s="73"/>
      <c r="F45" s="73"/>
      <c r="G45" s="73"/>
      <c r="H45" s="73"/>
      <c r="I45" s="73"/>
      <c r="J45" s="73"/>
      <c r="K45" s="73"/>
    </row>
    <row r="46" spans="4:11">
      <c r="D46" s="73"/>
      <c r="E46" s="73"/>
      <c r="F46" s="73"/>
      <c r="G46" s="73"/>
      <c r="H46" s="73"/>
      <c r="I46" s="73"/>
      <c r="J46" s="73"/>
      <c r="K46" s="73"/>
    </row>
    <row r="47" spans="4:11">
      <c r="D47" s="73"/>
      <c r="E47" s="73"/>
      <c r="F47" s="73"/>
      <c r="G47" s="73"/>
      <c r="H47" s="73"/>
      <c r="I47" s="73"/>
      <c r="J47" s="73"/>
      <c r="K47" s="73"/>
    </row>
    <row r="48" spans="4:11">
      <c r="D48" s="73"/>
      <c r="E48" s="73"/>
      <c r="F48" s="73"/>
      <c r="G48" s="73"/>
      <c r="H48" s="73"/>
      <c r="I48" s="73"/>
      <c r="J48" s="73"/>
      <c r="K48" s="73"/>
    </row>
    <row r="49" spans="4:10">
      <c r="D49" s="35"/>
      <c r="E49" s="35"/>
      <c r="F49" s="35"/>
      <c r="G49" s="35"/>
      <c r="H49" s="35"/>
      <c r="I49" s="35"/>
      <c r="J49" s="35"/>
    </row>
    <row r="50" spans="4:10">
      <c r="D50" s="35"/>
      <c r="E50" s="35"/>
      <c r="F50" s="35"/>
      <c r="G50" s="35"/>
      <c r="H50" s="35"/>
      <c r="I50" s="35"/>
      <c r="J50" s="35"/>
    </row>
    <row r="51" spans="4:10">
      <c r="D51" s="35"/>
      <c r="E51" s="35"/>
      <c r="F51" s="35"/>
      <c r="G51" s="35"/>
      <c r="H51" s="35"/>
      <c r="I51" s="35"/>
      <c r="J51" s="35"/>
    </row>
    <row r="52" spans="4:10">
      <c r="D52" s="35"/>
      <c r="E52" s="35"/>
      <c r="F52" s="35"/>
      <c r="G52" s="35"/>
      <c r="H52" s="35"/>
      <c r="I52" s="35"/>
      <c r="J52" s="35"/>
    </row>
    <row r="53" spans="4:10">
      <c r="D53" s="35"/>
      <c r="E53" s="35"/>
      <c r="F53" s="35"/>
      <c r="G53" s="35"/>
      <c r="H53" s="35"/>
      <c r="I53" s="35"/>
      <c r="J53" s="35"/>
    </row>
    <row r="54" spans="4:10">
      <c r="D54" s="35"/>
      <c r="E54" s="35"/>
      <c r="F54" s="35"/>
      <c r="G54" s="35"/>
      <c r="H54" s="35"/>
      <c r="I54" s="35"/>
      <c r="J54" s="35"/>
    </row>
    <row r="55" spans="4:10">
      <c r="D55" s="35"/>
      <c r="E55" s="35"/>
      <c r="F55" s="35"/>
      <c r="G55" s="35"/>
      <c r="H55" s="35"/>
      <c r="I55" s="35"/>
      <c r="J55" s="35"/>
    </row>
    <row r="56" spans="4:10">
      <c r="D56" s="35"/>
      <c r="E56" s="35"/>
      <c r="F56" s="35"/>
      <c r="G56" s="35"/>
      <c r="H56" s="35"/>
      <c r="I56" s="35"/>
      <c r="J56" s="35"/>
    </row>
    <row r="57" spans="4:10">
      <c r="D57" s="35"/>
      <c r="E57" s="35"/>
      <c r="F57" s="35"/>
      <c r="G57" s="35"/>
      <c r="H57" s="35"/>
      <c r="I57" s="35"/>
      <c r="J57" s="35"/>
    </row>
    <row r="58" spans="4:10">
      <c r="D58" s="35"/>
      <c r="E58" s="35"/>
      <c r="F58" s="35"/>
      <c r="G58" s="35"/>
      <c r="H58" s="35"/>
      <c r="I58" s="35"/>
      <c r="J58" s="35"/>
    </row>
    <row r="59" spans="4:10">
      <c r="D59" s="35"/>
      <c r="E59" s="35"/>
      <c r="F59" s="35"/>
      <c r="G59" s="35"/>
      <c r="H59" s="35"/>
      <c r="I59" s="35"/>
      <c r="J59" s="35"/>
    </row>
    <row r="60" spans="4:10">
      <c r="D60" s="35"/>
      <c r="E60" s="35"/>
      <c r="F60" s="35"/>
      <c r="G60" s="35"/>
      <c r="H60" s="35"/>
      <c r="I60" s="35"/>
      <c r="J60" s="35"/>
    </row>
    <row r="61" spans="4:10">
      <c r="D61" s="35"/>
      <c r="E61" s="35"/>
      <c r="F61" s="35"/>
      <c r="G61" s="35"/>
      <c r="H61" s="35"/>
      <c r="I61" s="35"/>
      <c r="J61" s="35"/>
    </row>
    <row r="62" spans="4:10">
      <c r="D62" s="35"/>
      <c r="E62" s="35"/>
      <c r="F62" s="35"/>
      <c r="G62" s="35"/>
      <c r="H62" s="35"/>
      <c r="I62" s="35"/>
      <c r="J62" s="35"/>
    </row>
    <row r="63" spans="4:10">
      <c r="D63" s="35"/>
      <c r="E63" s="35"/>
      <c r="F63" s="35"/>
      <c r="G63" s="35"/>
      <c r="H63" s="35"/>
      <c r="I63" s="35"/>
      <c r="J63" s="35"/>
    </row>
    <row r="64" spans="4:10">
      <c r="D64" s="35"/>
      <c r="E64" s="35"/>
      <c r="F64" s="35"/>
      <c r="G64" s="35"/>
      <c r="H64" s="35"/>
      <c r="I64" s="35"/>
      <c r="J64" s="35"/>
    </row>
    <row r="65" spans="4:10">
      <c r="D65" s="35"/>
      <c r="E65" s="35"/>
      <c r="F65" s="35"/>
      <c r="G65" s="35"/>
      <c r="H65" s="35"/>
      <c r="I65" s="35"/>
      <c r="J65" s="35"/>
    </row>
    <row r="66" spans="4:10">
      <c r="D66" s="35"/>
      <c r="E66" s="35"/>
      <c r="F66" s="35"/>
      <c r="G66" s="35"/>
      <c r="H66" s="35"/>
      <c r="I66" s="35"/>
      <c r="J66" s="35"/>
    </row>
    <row r="67" spans="4:10">
      <c r="D67" s="35"/>
      <c r="E67" s="35"/>
      <c r="F67" s="35"/>
      <c r="G67" s="35"/>
      <c r="H67" s="35"/>
      <c r="I67" s="35"/>
      <c r="J67" s="35"/>
    </row>
    <row r="68" spans="4:10">
      <c r="D68" s="35"/>
      <c r="E68" s="35"/>
      <c r="F68" s="35"/>
      <c r="G68" s="35"/>
      <c r="H68" s="35"/>
      <c r="I68" s="35"/>
      <c r="J68" s="35"/>
    </row>
    <row r="69" spans="4:10">
      <c r="D69" s="35"/>
      <c r="E69" s="35"/>
      <c r="F69" s="35"/>
      <c r="G69" s="35"/>
      <c r="H69" s="35"/>
      <c r="I69" s="35"/>
      <c r="J69" s="35"/>
    </row>
    <row r="70" spans="4:10">
      <c r="D70" s="35"/>
      <c r="E70" s="35"/>
      <c r="F70" s="35"/>
      <c r="G70" s="35"/>
      <c r="H70" s="35"/>
      <c r="I70" s="35"/>
      <c r="J70" s="35"/>
    </row>
    <row r="71" spans="4:10">
      <c r="D71" s="35"/>
      <c r="E71" s="35"/>
      <c r="F71" s="35"/>
      <c r="G71" s="35"/>
      <c r="H71" s="35"/>
      <c r="I71" s="35"/>
      <c r="J71" s="35"/>
    </row>
    <row r="72" spans="4:10">
      <c r="D72" s="35"/>
      <c r="E72" s="35"/>
      <c r="F72" s="35"/>
      <c r="G72" s="35"/>
      <c r="H72" s="35"/>
      <c r="I72" s="35"/>
      <c r="J72" s="35"/>
    </row>
    <row r="73" spans="4:10">
      <c r="D73" s="35"/>
      <c r="E73" s="35"/>
      <c r="F73" s="35"/>
      <c r="G73" s="35"/>
      <c r="H73" s="35"/>
      <c r="I73" s="35"/>
      <c r="J73" s="35"/>
    </row>
    <row r="74" spans="4:10">
      <c r="D74" s="35"/>
      <c r="E74" s="35"/>
      <c r="F74" s="35"/>
      <c r="G74" s="35"/>
      <c r="H74" s="35"/>
      <c r="I74" s="35"/>
      <c r="J74" s="35"/>
    </row>
    <row r="75" spans="4:10">
      <c r="D75" s="35"/>
      <c r="E75" s="35"/>
      <c r="F75" s="35"/>
      <c r="G75" s="35"/>
      <c r="H75" s="35"/>
      <c r="I75" s="35"/>
      <c r="J75" s="35"/>
    </row>
    <row r="76" spans="4:10">
      <c r="D76" s="35"/>
      <c r="E76" s="35"/>
      <c r="F76" s="35"/>
      <c r="G76" s="35"/>
      <c r="H76" s="35"/>
      <c r="I76" s="35"/>
      <c r="J76" s="35"/>
    </row>
    <row r="77" spans="4:10">
      <c r="D77" s="35"/>
      <c r="E77" s="35"/>
      <c r="F77" s="35"/>
      <c r="G77" s="35"/>
      <c r="H77" s="35"/>
      <c r="I77" s="35"/>
      <c r="J77" s="35"/>
    </row>
    <row r="78" spans="4:10">
      <c r="D78" s="35"/>
      <c r="E78" s="35"/>
      <c r="F78" s="35"/>
      <c r="G78" s="35"/>
      <c r="H78" s="35"/>
      <c r="I78" s="35"/>
      <c r="J78" s="35"/>
    </row>
    <row r="79" spans="4:10">
      <c r="D79" s="35"/>
      <c r="E79" s="35"/>
      <c r="F79" s="35"/>
      <c r="G79" s="35"/>
      <c r="H79" s="35"/>
      <c r="I79" s="35"/>
      <c r="J79" s="35"/>
    </row>
    <row r="80" spans="4:10">
      <c r="D80" s="35"/>
      <c r="E80" s="35"/>
      <c r="F80" s="35"/>
      <c r="G80" s="35"/>
      <c r="H80" s="35"/>
      <c r="I80" s="35"/>
      <c r="J80" s="35"/>
    </row>
    <row r="81" spans="4:10">
      <c r="D81" s="35"/>
      <c r="E81" s="35"/>
      <c r="F81" s="35"/>
      <c r="G81" s="35"/>
      <c r="H81" s="35"/>
      <c r="I81" s="35"/>
      <c r="J81" s="35"/>
    </row>
    <row r="82" spans="4:10">
      <c r="D82" s="35"/>
      <c r="E82" s="35"/>
      <c r="F82" s="35"/>
      <c r="G82" s="35"/>
      <c r="H82" s="35"/>
      <c r="I82" s="35"/>
      <c r="J82" s="35"/>
    </row>
    <row r="83" spans="4:10">
      <c r="D83" s="35"/>
      <c r="E83" s="35"/>
      <c r="F83" s="35"/>
      <c r="G83" s="35"/>
      <c r="H83" s="35"/>
      <c r="I83" s="35"/>
      <c r="J83" s="35"/>
    </row>
    <row r="84" spans="4:10">
      <c r="D84" s="35"/>
      <c r="E84" s="35"/>
      <c r="F84" s="35"/>
      <c r="G84" s="35"/>
      <c r="H84" s="35"/>
      <c r="I84" s="35"/>
      <c r="J84" s="35"/>
    </row>
    <row r="85" spans="4:10">
      <c r="D85" s="35"/>
      <c r="E85" s="35"/>
      <c r="F85" s="35"/>
      <c r="G85" s="35"/>
      <c r="H85" s="35"/>
      <c r="I85" s="35"/>
      <c r="J85" s="35"/>
    </row>
    <row r="86" spans="4:10">
      <c r="D86" s="35"/>
      <c r="E86" s="35"/>
      <c r="F86" s="35"/>
      <c r="G86" s="35"/>
      <c r="H86" s="35"/>
      <c r="I86" s="35"/>
      <c r="J86" s="35"/>
    </row>
    <row r="87" spans="4:10">
      <c r="D87" s="35"/>
      <c r="E87" s="35"/>
      <c r="F87" s="35"/>
      <c r="G87" s="35"/>
      <c r="H87" s="35"/>
      <c r="I87" s="35"/>
      <c r="J87" s="35"/>
    </row>
    <row r="88" spans="4:10">
      <c r="D88" s="35"/>
      <c r="E88" s="35"/>
      <c r="F88" s="35"/>
      <c r="G88" s="35"/>
      <c r="H88" s="35"/>
      <c r="I88" s="35"/>
      <c r="J88" s="35"/>
    </row>
    <row r="89" spans="4:10">
      <c r="D89" s="35"/>
      <c r="E89" s="35"/>
      <c r="F89" s="35"/>
      <c r="G89" s="35"/>
      <c r="H89" s="35"/>
      <c r="I89" s="35"/>
      <c r="J89" s="35"/>
    </row>
    <row r="90" spans="4:10">
      <c r="D90" s="35"/>
      <c r="E90" s="35"/>
      <c r="F90" s="35"/>
      <c r="G90" s="35"/>
      <c r="H90" s="35"/>
      <c r="I90" s="35"/>
      <c r="J90" s="35"/>
    </row>
    <row r="91" spans="4:10">
      <c r="D91" s="35"/>
      <c r="E91" s="35"/>
      <c r="F91" s="35"/>
      <c r="G91" s="35"/>
      <c r="H91" s="35"/>
      <c r="I91" s="35"/>
      <c r="J91" s="35"/>
    </row>
    <row r="92" spans="4:10">
      <c r="D92" s="35"/>
      <c r="E92" s="35"/>
      <c r="F92" s="35"/>
      <c r="G92" s="35"/>
      <c r="H92" s="35"/>
      <c r="I92" s="35"/>
      <c r="J92" s="35"/>
    </row>
    <row r="93" spans="4:10">
      <c r="D93" s="35"/>
      <c r="E93" s="35"/>
      <c r="F93" s="35"/>
      <c r="G93" s="35"/>
      <c r="H93" s="35"/>
      <c r="I93" s="35"/>
      <c r="J93" s="35"/>
    </row>
    <row r="94" spans="4:10">
      <c r="D94" s="35"/>
      <c r="E94" s="35"/>
      <c r="F94" s="35"/>
      <c r="G94" s="35"/>
      <c r="H94" s="35"/>
      <c r="I94" s="35"/>
      <c r="J94" s="35"/>
    </row>
    <row r="95" spans="4:10">
      <c r="D95" s="35"/>
      <c r="E95" s="35"/>
      <c r="F95" s="35"/>
      <c r="G95" s="35"/>
      <c r="H95" s="35"/>
      <c r="I95" s="35"/>
      <c r="J95" s="35"/>
    </row>
    <row r="96" spans="4:10">
      <c r="D96" s="35"/>
      <c r="E96" s="35"/>
      <c r="F96" s="35"/>
      <c r="G96" s="35"/>
      <c r="H96" s="35"/>
      <c r="I96" s="35"/>
      <c r="J96" s="35"/>
    </row>
    <row r="97" spans="4:10">
      <c r="D97" s="35"/>
      <c r="E97" s="35"/>
      <c r="F97" s="35"/>
      <c r="G97" s="35"/>
      <c r="H97" s="35"/>
      <c r="I97" s="35"/>
      <c r="J97" s="35"/>
    </row>
    <row r="98" spans="4:10">
      <c r="D98" s="35"/>
      <c r="E98" s="35"/>
      <c r="F98" s="35"/>
      <c r="G98" s="35"/>
      <c r="H98" s="35"/>
      <c r="I98" s="35"/>
      <c r="J98" s="35"/>
    </row>
    <row r="99" spans="4:10">
      <c r="D99" s="35"/>
      <c r="E99" s="35"/>
      <c r="F99" s="35"/>
      <c r="G99" s="35"/>
      <c r="H99" s="35"/>
      <c r="I99" s="35"/>
      <c r="J99" s="35"/>
    </row>
    <row r="100" spans="4:10">
      <c r="D100" s="35"/>
      <c r="E100" s="35"/>
      <c r="F100" s="35"/>
      <c r="G100" s="35"/>
      <c r="H100" s="35"/>
      <c r="I100" s="35"/>
      <c r="J100" s="35"/>
    </row>
    <row r="101" spans="4:10">
      <c r="D101" s="35"/>
      <c r="E101" s="35"/>
      <c r="F101" s="35"/>
      <c r="G101" s="35"/>
      <c r="H101" s="35"/>
      <c r="I101" s="35"/>
      <c r="J101" s="35"/>
    </row>
    <row r="102" spans="4:10">
      <c r="D102" s="35"/>
      <c r="E102" s="35"/>
      <c r="F102" s="35"/>
      <c r="G102" s="35"/>
      <c r="H102" s="35"/>
      <c r="I102" s="35"/>
      <c r="J102" s="35"/>
    </row>
    <row r="103" spans="4:10">
      <c r="D103" s="35"/>
      <c r="E103" s="35"/>
      <c r="F103" s="35"/>
      <c r="G103" s="35"/>
      <c r="H103" s="35"/>
      <c r="I103" s="35"/>
      <c r="J103" s="35"/>
    </row>
    <row r="104" spans="4:10">
      <c r="D104" s="35"/>
      <c r="E104" s="35"/>
      <c r="F104" s="35"/>
      <c r="G104" s="35"/>
      <c r="H104" s="35"/>
      <c r="I104" s="35"/>
      <c r="J104" s="35"/>
    </row>
    <row r="105" spans="4:10">
      <c r="D105" s="35"/>
      <c r="E105" s="35"/>
      <c r="F105" s="35"/>
      <c r="G105" s="35"/>
      <c r="H105" s="35"/>
      <c r="I105" s="35"/>
      <c r="J105" s="35"/>
    </row>
    <row r="106" spans="4:10">
      <c r="D106" s="35"/>
      <c r="E106" s="35"/>
      <c r="F106" s="35"/>
      <c r="G106" s="35"/>
      <c r="H106" s="35"/>
      <c r="I106" s="35"/>
      <c r="J106" s="35"/>
    </row>
    <row r="107" spans="4:10">
      <c r="D107" s="35"/>
      <c r="E107" s="35"/>
      <c r="F107" s="35"/>
      <c r="G107" s="35"/>
      <c r="H107" s="35"/>
      <c r="I107" s="35"/>
      <c r="J107" s="35"/>
    </row>
    <row r="108" spans="4:10">
      <c r="D108" s="35"/>
      <c r="E108" s="35"/>
      <c r="F108" s="35"/>
      <c r="G108" s="35"/>
      <c r="H108" s="35"/>
      <c r="I108" s="35"/>
      <c r="J108" s="35"/>
    </row>
    <row r="109" spans="4:10">
      <c r="D109" s="35"/>
      <c r="E109" s="35"/>
      <c r="F109" s="35"/>
      <c r="G109" s="35"/>
      <c r="H109" s="35"/>
      <c r="I109" s="35"/>
      <c r="J109" s="35"/>
    </row>
  </sheetData>
  <mergeCells count="2">
    <mergeCell ref="D3:J3"/>
    <mergeCell ref="D4:J4"/>
  </mergeCell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48FB3-0FF6-4BD8-899E-3013FFBD1266}">
  <dimension ref="A1:AL98"/>
  <sheetViews>
    <sheetView tabSelected="1" topLeftCell="D1" workbookViewId="0">
      <selection activeCell="J10" sqref="J10"/>
    </sheetView>
  </sheetViews>
  <sheetFormatPr defaultRowHeight="15.75"/>
  <cols>
    <col min="1" max="1" width="8.75" style="70"/>
    <col min="2" max="2" width="37.625" style="70" customWidth="1"/>
    <col min="3" max="3" width="8.75" style="73"/>
    <col min="4" max="4" width="19.125" customWidth="1"/>
    <col min="5" max="5" width="37.75" customWidth="1"/>
    <col min="6" max="6" width="12" customWidth="1"/>
    <col min="7" max="10" width="20.625" customWidth="1"/>
    <col min="11" max="11" width="50.5" customWidth="1"/>
    <col min="12" max="34" width="8.75" style="73"/>
  </cols>
  <sheetData>
    <row r="1" spans="2:38">
      <c r="D1" s="73"/>
      <c r="E1" s="73"/>
      <c r="F1" s="73"/>
      <c r="G1" s="73"/>
      <c r="H1" s="73"/>
      <c r="I1" s="73"/>
      <c r="J1" s="73"/>
      <c r="K1" s="73"/>
      <c r="AI1" s="73"/>
      <c r="AJ1" s="73"/>
      <c r="AK1" s="73"/>
      <c r="AL1" s="73"/>
    </row>
    <row r="2" spans="2:38" ht="15.6" customHeight="1" thickBot="1">
      <c r="D2" s="305"/>
      <c r="E2" s="305"/>
      <c r="F2" s="305"/>
      <c r="G2" s="305"/>
      <c r="H2" s="305"/>
      <c r="I2" s="305"/>
      <c r="J2" s="305"/>
      <c r="K2" s="73"/>
      <c r="AI2" s="73"/>
      <c r="AJ2" s="73"/>
      <c r="AK2" s="73"/>
      <c r="AL2" s="73"/>
    </row>
    <row r="3" spans="2:38" ht="15.6" customHeight="1">
      <c r="D3" s="406" t="s">
        <v>107</v>
      </c>
      <c r="E3" s="407"/>
      <c r="F3" s="407"/>
      <c r="G3" s="407"/>
      <c r="H3" s="407"/>
      <c r="I3" s="407"/>
      <c r="J3" s="408"/>
      <c r="K3" s="73"/>
      <c r="AI3" s="73"/>
      <c r="AJ3" s="73"/>
      <c r="AK3" s="73"/>
      <c r="AL3" s="73"/>
    </row>
    <row r="4" spans="2:38" ht="15" customHeight="1">
      <c r="D4" s="409" t="s">
        <v>341</v>
      </c>
      <c r="E4" s="410"/>
      <c r="F4" s="410"/>
      <c r="G4" s="410"/>
      <c r="H4" s="410"/>
      <c r="I4" s="410"/>
      <c r="J4" s="411"/>
      <c r="K4" s="73"/>
      <c r="AI4" s="73"/>
      <c r="AJ4" s="73"/>
      <c r="AK4" s="73"/>
      <c r="AL4" s="73"/>
    </row>
    <row r="5" spans="2:38" ht="16.149999999999999" customHeight="1" thickBot="1">
      <c r="D5" s="286"/>
      <c r="E5" s="287"/>
      <c r="F5" s="287"/>
      <c r="G5" s="287"/>
      <c r="H5" s="287"/>
      <c r="I5" s="287"/>
      <c r="J5" s="288" t="s">
        <v>342</v>
      </c>
      <c r="K5" s="73"/>
      <c r="AI5" s="73"/>
      <c r="AJ5" s="73"/>
      <c r="AK5" s="73"/>
      <c r="AL5" s="73"/>
    </row>
    <row r="6" spans="2:38" ht="45.6" customHeight="1" thickBot="1">
      <c r="D6" s="289" t="s">
        <v>158</v>
      </c>
      <c r="E6" s="293" t="s">
        <v>309</v>
      </c>
      <c r="F6" s="295" t="s">
        <v>180</v>
      </c>
      <c r="G6" s="312" t="s">
        <v>298</v>
      </c>
      <c r="H6" s="291" t="s">
        <v>343</v>
      </c>
      <c r="I6" s="290" t="s">
        <v>76</v>
      </c>
      <c r="J6" s="291" t="s">
        <v>182</v>
      </c>
      <c r="K6" s="73"/>
      <c r="AI6" s="73"/>
      <c r="AJ6" s="73"/>
      <c r="AK6" s="73"/>
      <c r="AL6" s="73"/>
    </row>
    <row r="7" spans="2:38" ht="15.6" customHeight="1" thickBot="1">
      <c r="D7" s="299"/>
      <c r="E7" s="299"/>
      <c r="F7" s="300"/>
      <c r="G7" s="300"/>
      <c r="H7" s="303" t="s">
        <v>112</v>
      </c>
      <c r="I7" s="292" t="s">
        <v>112</v>
      </c>
      <c r="J7" s="304" t="s">
        <v>112</v>
      </c>
      <c r="K7" s="307" t="s">
        <v>245</v>
      </c>
    </row>
    <row r="8" spans="2:38" ht="15" customHeight="1" thickBot="1">
      <c r="D8" s="274">
        <v>44298</v>
      </c>
      <c r="E8" s="216" t="s">
        <v>313</v>
      </c>
      <c r="F8" s="216"/>
      <c r="G8" s="323" t="s">
        <v>344</v>
      </c>
      <c r="H8" s="206">
        <v>85</v>
      </c>
      <c r="I8" s="298">
        <f>Table14356[[#This Row],[Purchases Returns &amp; Allowances]]/11</f>
        <v>7.7272727272727275</v>
      </c>
      <c r="J8" s="298">
        <f>Table14356[[#This Row],[Purchases Returns &amp; Allowances]]+Table14356[[#This Row],[GST ]]</f>
        <v>92.727272727272734</v>
      </c>
      <c r="K8" s="311" t="s">
        <v>345</v>
      </c>
    </row>
    <row r="9" spans="2:38" ht="15.6" customHeight="1" thickBot="1">
      <c r="D9" s="274">
        <v>44312</v>
      </c>
      <c r="E9" s="216" t="s">
        <v>325</v>
      </c>
      <c r="F9" s="216"/>
      <c r="G9" s="323" t="s">
        <v>346</v>
      </c>
      <c r="H9" s="206">
        <v>1250</v>
      </c>
      <c r="I9" s="298">
        <f>Table14356[[#This Row],[Purchases Returns &amp; Allowances]]/11</f>
        <v>113.63636363636364</v>
      </c>
      <c r="J9" s="298">
        <f>Table14356[[#This Row],[Purchases Returns &amp; Allowances]]+Table14356[[#This Row],[GST ]]</f>
        <v>1363.6363636363637</v>
      </c>
      <c r="K9" s="309" t="s">
        <v>251</v>
      </c>
    </row>
    <row r="10" spans="2:38" ht="18" customHeight="1" thickBot="1">
      <c r="D10" s="274"/>
      <c r="E10" s="216"/>
      <c r="F10" s="216"/>
      <c r="G10" s="323"/>
      <c r="H10" s="206"/>
      <c r="I10" s="298"/>
      <c r="J10" s="298"/>
      <c r="K10" s="309" t="s">
        <v>347</v>
      </c>
    </row>
    <row r="11" spans="2:38" ht="15.6" customHeight="1" thickBot="1">
      <c r="B11" s="71" t="s">
        <v>348</v>
      </c>
      <c r="D11" s="198">
        <v>44314</v>
      </c>
      <c r="E11" s="199" t="s">
        <v>195</v>
      </c>
      <c r="F11" s="199"/>
      <c r="G11" s="225" t="s">
        <v>349</v>
      </c>
      <c r="H11" s="208">
        <v>55</v>
      </c>
      <c r="I11" s="298">
        <f>Table14356[[#This Row],[Purchases Returns &amp; Allowances]]/11</f>
        <v>5</v>
      </c>
      <c r="J11" s="298">
        <f>Table14356[[#This Row],[Purchases Returns &amp; Allowances]]+Table14356[[#This Row],[GST ]]</f>
        <v>60</v>
      </c>
      <c r="K11" s="309" t="s">
        <v>350</v>
      </c>
    </row>
    <row r="12" spans="2:38" ht="15.6" customHeight="1" thickBot="1">
      <c r="B12" s="71" t="s">
        <v>91</v>
      </c>
      <c r="D12" s="274"/>
      <c r="E12" s="216"/>
      <c r="F12" s="216"/>
      <c r="G12" s="323"/>
      <c r="H12" s="206"/>
      <c r="I12" s="298"/>
      <c r="J12" s="298"/>
      <c r="K12" s="309" t="s">
        <v>351</v>
      </c>
    </row>
    <row r="13" spans="2:38" ht="15.6" customHeight="1" thickBot="1">
      <c r="B13" s="71" t="s">
        <v>352</v>
      </c>
      <c r="D13" s="274"/>
      <c r="E13" s="216"/>
      <c r="F13" s="216"/>
      <c r="G13" s="323"/>
      <c r="H13" s="206"/>
      <c r="I13" s="298"/>
      <c r="J13" s="298"/>
      <c r="K13" s="310"/>
    </row>
    <row r="14" spans="2:38" ht="15.6" customHeight="1" thickBot="1">
      <c r="B14" s="72"/>
      <c r="D14" s="274"/>
      <c r="E14" s="216"/>
      <c r="F14" s="216"/>
      <c r="G14" s="323"/>
      <c r="H14" s="206"/>
      <c r="I14" s="298"/>
      <c r="J14" s="298"/>
      <c r="K14" s="310"/>
    </row>
    <row r="15" spans="2:38" ht="15.6" customHeight="1" thickBot="1">
      <c r="D15" s="277"/>
      <c r="E15" s="276"/>
      <c r="F15" s="276"/>
      <c r="G15" s="278"/>
      <c r="H15" s="279"/>
      <c r="I15" s="279"/>
      <c r="J15" s="279"/>
    </row>
    <row r="16" spans="2:38" ht="15.6" customHeight="1" thickBot="1">
      <c r="D16" s="280" t="s">
        <v>289</v>
      </c>
      <c r="E16" s="281"/>
      <c r="F16" s="281"/>
      <c r="G16" s="282"/>
      <c r="H16" s="283"/>
      <c r="I16" s="283"/>
      <c r="J16" s="284"/>
      <c r="K16" s="308"/>
    </row>
    <row r="17" spans="4:11" ht="15.6" customHeight="1">
      <c r="D17" s="305"/>
      <c r="E17" s="305"/>
      <c r="F17" s="305"/>
      <c r="G17" s="305"/>
      <c r="H17" s="305"/>
      <c r="I17" s="305"/>
      <c r="J17" s="305"/>
      <c r="K17" s="73"/>
    </row>
    <row r="18" spans="4:11" ht="15.6" customHeight="1">
      <c r="D18" s="305"/>
      <c r="E18" s="305"/>
      <c r="F18" s="305"/>
      <c r="G18" s="305"/>
      <c r="H18" s="305"/>
      <c r="I18" s="305"/>
      <c r="J18" s="305"/>
      <c r="K18" s="73"/>
    </row>
    <row r="19" spans="4:11" ht="15.6" customHeight="1">
      <c r="D19" s="305"/>
      <c r="E19" s="305"/>
      <c r="F19" s="305"/>
      <c r="G19" s="305"/>
      <c r="H19" s="305"/>
      <c r="I19" s="305"/>
      <c r="J19" s="305"/>
      <c r="K19" s="73"/>
    </row>
    <row r="20" spans="4:11" ht="15.6" customHeight="1">
      <c r="D20" s="73"/>
      <c r="E20" s="73"/>
      <c r="F20" s="73"/>
      <c r="G20" s="73"/>
      <c r="H20" s="73"/>
      <c r="I20" s="73"/>
      <c r="J20" s="73"/>
      <c r="K20" s="73"/>
    </row>
    <row r="21" spans="4:11" ht="15.6" customHeight="1">
      <c r="D21" s="73"/>
      <c r="E21" s="73"/>
      <c r="F21" s="73"/>
      <c r="G21" s="73"/>
      <c r="H21" s="73"/>
      <c r="I21" s="73"/>
      <c r="J21" s="73"/>
      <c r="K21" s="73"/>
    </row>
    <row r="22" spans="4:11" ht="15.6" customHeight="1">
      <c r="D22" s="73"/>
      <c r="E22" s="73"/>
      <c r="F22" s="73"/>
      <c r="G22" s="73"/>
      <c r="H22" s="73"/>
      <c r="I22" s="73"/>
      <c r="J22" s="73"/>
      <c r="K22" s="73"/>
    </row>
    <row r="23" spans="4:11" ht="15.6" customHeight="1">
      <c r="D23" s="73"/>
      <c r="E23" s="73"/>
      <c r="F23" s="73"/>
      <c r="G23" s="73"/>
      <c r="H23" s="73"/>
      <c r="I23" s="73"/>
      <c r="J23" s="73"/>
      <c r="K23" s="73"/>
    </row>
    <row r="24" spans="4:11" ht="15.6" customHeight="1">
      <c r="D24" s="73"/>
      <c r="E24" s="73"/>
      <c r="F24" s="73"/>
      <c r="G24" s="73"/>
      <c r="H24" s="73"/>
      <c r="I24" s="73"/>
      <c r="J24" s="73"/>
      <c r="K24" s="73"/>
    </row>
    <row r="25" spans="4:11" ht="15.6" customHeight="1">
      <c r="D25" s="73"/>
      <c r="E25" s="73"/>
      <c r="F25" s="73"/>
      <c r="G25" s="73"/>
      <c r="H25" s="73"/>
      <c r="I25" s="73"/>
      <c r="J25" s="73"/>
      <c r="K25" s="73"/>
    </row>
    <row r="26" spans="4:11" ht="15.6" customHeight="1">
      <c r="D26" s="73"/>
      <c r="E26" s="73"/>
      <c r="F26" s="73"/>
      <c r="G26" s="73"/>
      <c r="H26" s="73"/>
      <c r="I26" s="73"/>
      <c r="J26" s="73"/>
      <c r="K26" s="73"/>
    </row>
    <row r="27" spans="4:11" ht="15.6" customHeight="1">
      <c r="D27" s="73"/>
      <c r="E27" s="73"/>
      <c r="F27" s="73"/>
      <c r="G27" s="73"/>
      <c r="H27" s="73"/>
      <c r="I27" s="73"/>
      <c r="J27" s="73"/>
      <c r="K27" s="73"/>
    </row>
    <row r="28" spans="4:11" ht="15.6" customHeight="1">
      <c r="D28" s="73"/>
      <c r="E28" s="73"/>
      <c r="F28" s="73"/>
      <c r="G28" s="73"/>
      <c r="H28" s="73"/>
      <c r="I28" s="73"/>
      <c r="J28" s="73"/>
      <c r="K28" s="73"/>
    </row>
    <row r="29" spans="4:11" ht="15.6" customHeight="1">
      <c r="D29" s="73"/>
      <c r="E29" s="73"/>
      <c r="F29" s="73"/>
      <c r="G29" s="73"/>
      <c r="H29" s="73"/>
      <c r="I29" s="73"/>
      <c r="J29" s="73"/>
      <c r="K29" s="73"/>
    </row>
    <row r="30" spans="4:11">
      <c r="D30" s="73"/>
      <c r="E30" s="73"/>
      <c r="F30" s="73"/>
      <c r="G30" s="73"/>
      <c r="H30" s="73"/>
      <c r="I30" s="73"/>
      <c r="J30" s="73"/>
      <c r="K30" s="73"/>
    </row>
    <row r="31" spans="4:11">
      <c r="D31" s="73"/>
      <c r="E31" s="73"/>
      <c r="F31" s="73"/>
      <c r="G31" s="73"/>
      <c r="H31" s="73"/>
      <c r="I31" s="73"/>
      <c r="J31" s="73"/>
      <c r="K31" s="73"/>
    </row>
    <row r="32" spans="4:11">
      <c r="D32" s="73"/>
      <c r="E32" s="73"/>
      <c r="F32" s="73"/>
      <c r="G32" s="73"/>
      <c r="H32" s="73"/>
      <c r="I32" s="73"/>
      <c r="J32" s="73"/>
      <c r="K32" s="73"/>
    </row>
    <row r="33" spans="4:11">
      <c r="D33" s="73"/>
      <c r="E33" s="73"/>
      <c r="F33" s="73"/>
      <c r="G33" s="73"/>
      <c r="H33" s="73"/>
      <c r="I33" s="73"/>
      <c r="J33" s="73"/>
      <c r="K33" s="73"/>
    </row>
    <row r="34" spans="4:11">
      <c r="D34" s="73"/>
      <c r="E34" s="73"/>
      <c r="F34" s="73"/>
      <c r="G34" s="73"/>
      <c r="H34" s="73"/>
      <c r="I34" s="73"/>
      <c r="J34" s="73"/>
      <c r="K34" s="73"/>
    </row>
    <row r="35" spans="4:11">
      <c r="D35" s="73"/>
      <c r="E35" s="73"/>
      <c r="F35" s="73"/>
      <c r="G35" s="73"/>
      <c r="H35" s="73"/>
      <c r="I35" s="73"/>
      <c r="J35" s="73"/>
      <c r="K35" s="73"/>
    </row>
    <row r="36" spans="4:11">
      <c r="D36" s="73"/>
      <c r="E36" s="73"/>
      <c r="F36" s="73"/>
      <c r="G36" s="73"/>
      <c r="H36" s="73"/>
      <c r="I36" s="73"/>
      <c r="J36" s="73"/>
      <c r="K36" s="73"/>
    </row>
    <row r="37" spans="4:11">
      <c r="D37" s="73"/>
      <c r="E37" s="73"/>
      <c r="F37" s="73"/>
      <c r="G37" s="73"/>
      <c r="H37" s="73"/>
      <c r="I37" s="73"/>
      <c r="J37" s="73"/>
      <c r="K37" s="73"/>
    </row>
    <row r="38" spans="4:11">
      <c r="D38" s="35"/>
      <c r="E38" s="35"/>
      <c r="F38" s="35"/>
      <c r="G38" s="35"/>
      <c r="H38" s="35"/>
      <c r="I38" s="35"/>
      <c r="J38" s="35"/>
    </row>
    <row r="39" spans="4:11">
      <c r="D39" s="35"/>
      <c r="E39" s="35"/>
      <c r="F39" s="35"/>
      <c r="G39" s="35"/>
      <c r="H39" s="35"/>
      <c r="I39" s="35"/>
      <c r="J39" s="35"/>
    </row>
    <row r="40" spans="4:11">
      <c r="D40" s="35"/>
      <c r="E40" s="35"/>
      <c r="F40" s="35"/>
      <c r="G40" s="35"/>
      <c r="H40" s="35"/>
      <c r="I40" s="35"/>
      <c r="J40" s="35"/>
    </row>
    <row r="41" spans="4:11">
      <c r="D41" s="35"/>
      <c r="E41" s="35"/>
      <c r="F41" s="35"/>
      <c r="G41" s="35"/>
      <c r="H41" s="35"/>
      <c r="I41" s="35"/>
      <c r="J41" s="35"/>
    </row>
    <row r="42" spans="4:11">
      <c r="D42" s="35"/>
      <c r="E42" s="35"/>
      <c r="F42" s="35"/>
      <c r="G42" s="35"/>
      <c r="H42" s="35"/>
      <c r="I42" s="35"/>
      <c r="J42" s="35"/>
    </row>
    <row r="43" spans="4:11">
      <c r="D43" s="35"/>
      <c r="E43" s="35"/>
      <c r="F43" s="35"/>
      <c r="G43" s="35"/>
      <c r="H43" s="35"/>
      <c r="I43" s="35"/>
      <c r="J43" s="35"/>
    </row>
    <row r="44" spans="4:11">
      <c r="D44" s="35"/>
      <c r="E44" s="35"/>
      <c r="F44" s="35"/>
      <c r="G44" s="35"/>
      <c r="H44" s="35"/>
      <c r="I44" s="35"/>
      <c r="J44" s="35"/>
    </row>
    <row r="45" spans="4:11">
      <c r="D45" s="35"/>
      <c r="E45" s="35"/>
      <c r="F45" s="35"/>
      <c r="G45" s="35"/>
      <c r="H45" s="35"/>
      <c r="I45" s="35"/>
      <c r="J45" s="35"/>
    </row>
    <row r="46" spans="4:11">
      <c r="D46" s="35"/>
      <c r="E46" s="35"/>
      <c r="F46" s="35"/>
      <c r="G46" s="35"/>
      <c r="H46" s="35"/>
      <c r="I46" s="35"/>
      <c r="J46" s="35"/>
    </row>
    <row r="47" spans="4:11">
      <c r="D47" s="35"/>
      <c r="E47" s="35"/>
      <c r="F47" s="35"/>
      <c r="G47" s="35"/>
      <c r="H47" s="35"/>
      <c r="I47" s="35"/>
      <c r="J47" s="35"/>
    </row>
    <row r="48" spans="4:11">
      <c r="D48" s="35"/>
      <c r="E48" s="35"/>
      <c r="F48" s="35"/>
      <c r="G48" s="35"/>
      <c r="H48" s="35"/>
      <c r="I48" s="35"/>
      <c r="J48" s="35"/>
    </row>
    <row r="49" spans="4:10">
      <c r="D49" s="35"/>
      <c r="E49" s="35"/>
      <c r="F49" s="35"/>
      <c r="G49" s="35"/>
      <c r="H49" s="35"/>
      <c r="I49" s="35"/>
      <c r="J49" s="35"/>
    </row>
    <row r="50" spans="4:10">
      <c r="D50" s="35"/>
      <c r="E50" s="35"/>
      <c r="F50" s="35"/>
      <c r="G50" s="35"/>
      <c r="H50" s="35"/>
      <c r="I50" s="35"/>
      <c r="J50" s="35"/>
    </row>
    <row r="51" spans="4:10">
      <c r="D51" s="35"/>
      <c r="E51" s="35"/>
      <c r="F51" s="35"/>
      <c r="G51" s="35"/>
      <c r="H51" s="35"/>
      <c r="I51" s="35"/>
      <c r="J51" s="35"/>
    </row>
    <row r="52" spans="4:10">
      <c r="D52" s="35"/>
      <c r="E52" s="35"/>
      <c r="F52" s="35"/>
      <c r="G52" s="35"/>
      <c r="H52" s="35"/>
      <c r="I52" s="35"/>
      <c r="J52" s="35"/>
    </row>
    <row r="53" spans="4:10">
      <c r="D53" s="35"/>
      <c r="E53" s="35"/>
      <c r="F53" s="35"/>
      <c r="G53" s="35"/>
      <c r="H53" s="35"/>
      <c r="I53" s="35"/>
      <c r="J53" s="35"/>
    </row>
    <row r="54" spans="4:10">
      <c r="D54" s="35"/>
      <c r="E54" s="35"/>
      <c r="F54" s="35"/>
      <c r="G54" s="35"/>
      <c r="H54" s="35"/>
      <c r="I54" s="35"/>
      <c r="J54" s="35"/>
    </row>
    <row r="55" spans="4:10">
      <c r="D55" s="35"/>
      <c r="E55" s="35"/>
      <c r="F55" s="35"/>
      <c r="G55" s="35"/>
      <c r="H55" s="35"/>
      <c r="I55" s="35"/>
      <c r="J55" s="35"/>
    </row>
    <row r="56" spans="4:10">
      <c r="D56" s="35"/>
      <c r="E56" s="35"/>
      <c r="F56" s="35"/>
      <c r="G56" s="35"/>
      <c r="H56" s="35"/>
      <c r="I56" s="35"/>
      <c r="J56" s="35"/>
    </row>
    <row r="57" spans="4:10">
      <c r="D57" s="35"/>
      <c r="E57" s="35"/>
      <c r="F57" s="35"/>
      <c r="G57" s="35"/>
      <c r="H57" s="35"/>
      <c r="I57" s="35"/>
      <c r="J57" s="35"/>
    </row>
    <row r="58" spans="4:10">
      <c r="D58" s="35"/>
      <c r="E58" s="35"/>
      <c r="F58" s="35"/>
      <c r="G58" s="35"/>
      <c r="H58" s="35"/>
      <c r="I58" s="35"/>
      <c r="J58" s="35"/>
    </row>
    <row r="59" spans="4:10">
      <c r="D59" s="35"/>
      <c r="E59" s="35"/>
      <c r="F59" s="35"/>
      <c r="G59" s="35"/>
      <c r="H59" s="35"/>
      <c r="I59" s="35"/>
      <c r="J59" s="35"/>
    </row>
    <row r="60" spans="4:10">
      <c r="D60" s="35"/>
      <c r="E60" s="35"/>
      <c r="F60" s="35"/>
      <c r="G60" s="35"/>
      <c r="H60" s="35"/>
      <c r="I60" s="35"/>
      <c r="J60" s="35"/>
    </row>
    <row r="61" spans="4:10">
      <c r="D61" s="35"/>
      <c r="E61" s="35"/>
      <c r="F61" s="35"/>
      <c r="G61" s="35"/>
      <c r="H61" s="35"/>
      <c r="I61" s="35"/>
      <c r="J61" s="35"/>
    </row>
    <row r="62" spans="4:10">
      <c r="D62" s="35"/>
      <c r="E62" s="35"/>
      <c r="F62" s="35"/>
      <c r="G62" s="35"/>
      <c r="H62" s="35"/>
      <c r="I62" s="35"/>
      <c r="J62" s="35"/>
    </row>
    <row r="63" spans="4:10">
      <c r="D63" s="35"/>
      <c r="E63" s="35"/>
      <c r="F63" s="35"/>
      <c r="G63" s="35"/>
      <c r="H63" s="35"/>
      <c r="I63" s="35"/>
      <c r="J63" s="35"/>
    </row>
    <row r="64" spans="4:10">
      <c r="D64" s="35"/>
      <c r="E64" s="35"/>
      <c r="F64" s="35"/>
      <c r="G64" s="35"/>
      <c r="H64" s="35"/>
      <c r="I64" s="35"/>
      <c r="J64" s="35"/>
    </row>
    <row r="65" spans="4:10">
      <c r="D65" s="35"/>
      <c r="E65" s="35"/>
      <c r="F65" s="35"/>
      <c r="G65" s="35"/>
      <c r="H65" s="35"/>
      <c r="I65" s="35"/>
      <c r="J65" s="35"/>
    </row>
    <row r="66" spans="4:10">
      <c r="D66" s="35"/>
      <c r="E66" s="35"/>
      <c r="F66" s="35"/>
      <c r="G66" s="35"/>
      <c r="H66" s="35"/>
      <c r="I66" s="35"/>
      <c r="J66" s="35"/>
    </row>
    <row r="67" spans="4:10">
      <c r="D67" s="35"/>
      <c r="E67" s="35"/>
      <c r="F67" s="35"/>
      <c r="G67" s="35"/>
      <c r="H67" s="35"/>
      <c r="I67" s="35"/>
      <c r="J67" s="35"/>
    </row>
    <row r="68" spans="4:10">
      <c r="D68" s="35"/>
      <c r="E68" s="35"/>
      <c r="F68" s="35"/>
      <c r="G68" s="35"/>
      <c r="H68" s="35"/>
      <c r="I68" s="35"/>
      <c r="J68" s="35"/>
    </row>
    <row r="69" spans="4:10">
      <c r="D69" s="35"/>
      <c r="E69" s="35"/>
      <c r="F69" s="35"/>
      <c r="G69" s="35"/>
      <c r="H69" s="35"/>
      <c r="I69" s="35"/>
      <c r="J69" s="35"/>
    </row>
    <row r="70" spans="4:10">
      <c r="D70" s="35"/>
      <c r="E70" s="35"/>
      <c r="F70" s="35"/>
      <c r="G70" s="35"/>
      <c r="H70" s="35"/>
      <c r="I70" s="35"/>
      <c r="J70" s="35"/>
    </row>
    <row r="71" spans="4:10">
      <c r="D71" s="35"/>
      <c r="E71" s="35"/>
      <c r="F71" s="35"/>
      <c r="G71" s="35"/>
      <c r="H71" s="35"/>
      <c r="I71" s="35"/>
      <c r="J71" s="35"/>
    </row>
    <row r="72" spans="4:10">
      <c r="D72" s="35"/>
      <c r="E72" s="35"/>
      <c r="F72" s="35"/>
      <c r="G72" s="35"/>
      <c r="H72" s="35"/>
      <c r="I72" s="35"/>
      <c r="J72" s="35"/>
    </row>
    <row r="73" spans="4:10">
      <c r="D73" s="35"/>
      <c r="E73" s="35"/>
      <c r="F73" s="35"/>
      <c r="G73" s="35"/>
      <c r="H73" s="35"/>
      <c r="I73" s="35"/>
      <c r="J73" s="35"/>
    </row>
    <row r="74" spans="4:10">
      <c r="D74" s="35"/>
      <c r="E74" s="35"/>
      <c r="F74" s="35"/>
      <c r="G74" s="35"/>
      <c r="H74" s="35"/>
      <c r="I74" s="35"/>
      <c r="J74" s="35"/>
    </row>
    <row r="75" spans="4:10">
      <c r="D75" s="35"/>
      <c r="E75" s="35"/>
      <c r="F75" s="35"/>
      <c r="G75" s="35"/>
      <c r="H75" s="35"/>
      <c r="I75" s="35"/>
      <c r="J75" s="35"/>
    </row>
    <row r="76" spans="4:10">
      <c r="D76" s="35"/>
      <c r="E76" s="35"/>
      <c r="F76" s="35"/>
      <c r="G76" s="35"/>
      <c r="H76" s="35"/>
      <c r="I76" s="35"/>
      <c r="J76" s="35"/>
    </row>
    <row r="77" spans="4:10">
      <c r="D77" s="35"/>
      <c r="E77" s="35"/>
      <c r="F77" s="35"/>
      <c r="G77" s="35"/>
      <c r="H77" s="35"/>
      <c r="I77" s="35"/>
      <c r="J77" s="35"/>
    </row>
    <row r="78" spans="4:10">
      <c r="D78" s="35"/>
      <c r="E78" s="35"/>
      <c r="F78" s="35"/>
      <c r="G78" s="35"/>
      <c r="H78" s="35"/>
      <c r="I78" s="35"/>
      <c r="J78" s="35"/>
    </row>
    <row r="79" spans="4:10">
      <c r="D79" s="35"/>
      <c r="E79" s="35"/>
      <c r="F79" s="35"/>
      <c r="G79" s="35"/>
      <c r="H79" s="35"/>
      <c r="I79" s="35"/>
      <c r="J79" s="35"/>
    </row>
    <row r="80" spans="4:10">
      <c r="D80" s="35"/>
      <c r="E80" s="35"/>
      <c r="F80" s="35"/>
      <c r="G80" s="35"/>
      <c r="H80" s="35"/>
      <c r="I80" s="35"/>
      <c r="J80" s="35"/>
    </row>
    <row r="81" spans="4:10">
      <c r="D81" s="35"/>
      <c r="E81" s="35"/>
      <c r="F81" s="35"/>
      <c r="G81" s="35"/>
      <c r="H81" s="35"/>
      <c r="I81" s="35"/>
      <c r="J81" s="35"/>
    </row>
    <row r="82" spans="4:10">
      <c r="D82" s="35"/>
      <c r="E82" s="35"/>
      <c r="F82" s="35"/>
      <c r="G82" s="35"/>
      <c r="H82" s="35"/>
      <c r="I82" s="35"/>
      <c r="J82" s="35"/>
    </row>
    <row r="83" spans="4:10">
      <c r="D83" s="35"/>
      <c r="E83" s="35"/>
      <c r="F83" s="35"/>
      <c r="G83" s="35"/>
      <c r="H83" s="35"/>
      <c r="I83" s="35"/>
      <c r="J83" s="35"/>
    </row>
    <row r="84" spans="4:10">
      <c r="D84" s="35"/>
      <c r="E84" s="35"/>
      <c r="F84" s="35"/>
      <c r="G84" s="35"/>
      <c r="H84" s="35"/>
      <c r="I84" s="35"/>
      <c r="J84" s="35"/>
    </row>
    <row r="85" spans="4:10">
      <c r="D85" s="35"/>
      <c r="E85" s="35"/>
      <c r="F85" s="35"/>
      <c r="G85" s="35"/>
      <c r="H85" s="35"/>
      <c r="I85" s="35"/>
      <c r="J85" s="35"/>
    </row>
    <row r="86" spans="4:10">
      <c r="D86" s="35"/>
      <c r="E86" s="35"/>
      <c r="F86" s="35"/>
      <c r="G86" s="35"/>
      <c r="H86" s="35"/>
      <c r="I86" s="35"/>
      <c r="J86" s="35"/>
    </row>
    <row r="87" spans="4:10">
      <c r="D87" s="35"/>
      <c r="E87" s="35"/>
      <c r="F87" s="35"/>
      <c r="G87" s="35"/>
      <c r="H87" s="35"/>
      <c r="I87" s="35"/>
      <c r="J87" s="35"/>
    </row>
    <row r="88" spans="4:10">
      <c r="D88" s="35"/>
      <c r="E88" s="35"/>
      <c r="F88" s="35"/>
      <c r="G88" s="35"/>
      <c r="H88" s="35"/>
      <c r="I88" s="35"/>
      <c r="J88" s="35"/>
    </row>
    <row r="89" spans="4:10">
      <c r="D89" s="35"/>
      <c r="E89" s="35"/>
      <c r="F89" s="35"/>
      <c r="G89" s="35"/>
      <c r="H89" s="35"/>
      <c r="I89" s="35"/>
      <c r="J89" s="35"/>
    </row>
    <row r="90" spans="4:10">
      <c r="D90" s="35"/>
      <c r="E90" s="35"/>
      <c r="F90" s="35"/>
      <c r="G90" s="35"/>
      <c r="H90" s="35"/>
      <c r="I90" s="35"/>
      <c r="J90" s="35"/>
    </row>
    <row r="91" spans="4:10">
      <c r="D91" s="35"/>
      <c r="E91" s="35"/>
      <c r="F91" s="35"/>
      <c r="G91" s="35"/>
      <c r="H91" s="35"/>
      <c r="I91" s="35"/>
      <c r="J91" s="35"/>
    </row>
    <row r="92" spans="4:10">
      <c r="D92" s="35"/>
      <c r="E92" s="35"/>
      <c r="F92" s="35"/>
      <c r="G92" s="35"/>
      <c r="H92" s="35"/>
      <c r="I92" s="35"/>
      <c r="J92" s="35"/>
    </row>
    <row r="93" spans="4:10">
      <c r="D93" s="35"/>
      <c r="E93" s="35"/>
      <c r="F93" s="35"/>
      <c r="G93" s="35"/>
      <c r="H93" s="35"/>
      <c r="I93" s="35"/>
      <c r="J93" s="35"/>
    </row>
    <row r="94" spans="4:10">
      <c r="D94" s="35"/>
      <c r="E94" s="35"/>
      <c r="F94" s="35"/>
      <c r="G94" s="35"/>
      <c r="H94" s="35"/>
      <c r="I94" s="35"/>
      <c r="J94" s="35"/>
    </row>
    <row r="95" spans="4:10">
      <c r="D95" s="35"/>
      <c r="E95" s="35"/>
      <c r="F95" s="35"/>
      <c r="G95" s="35"/>
      <c r="H95" s="35"/>
      <c r="I95" s="35"/>
      <c r="J95" s="35"/>
    </row>
    <row r="96" spans="4:10">
      <c r="D96" s="35"/>
      <c r="E96" s="35"/>
      <c r="F96" s="35"/>
      <c r="G96" s="35"/>
      <c r="H96" s="35"/>
      <c r="I96" s="35"/>
      <c r="J96" s="35"/>
    </row>
    <row r="97" spans="4:10">
      <c r="D97" s="35"/>
      <c r="E97" s="35"/>
      <c r="F97" s="35"/>
      <c r="G97" s="35"/>
      <c r="H97" s="35"/>
      <c r="I97" s="35"/>
      <c r="J97" s="35"/>
    </row>
    <row r="98" spans="4:10">
      <c r="D98" s="35"/>
      <c r="E98" s="35"/>
      <c r="F98" s="35"/>
      <c r="G98" s="35"/>
      <c r="H98" s="35"/>
      <c r="I98" s="35"/>
      <c r="J98" s="35"/>
    </row>
  </sheetData>
  <mergeCells count="2">
    <mergeCell ref="D3:J3"/>
    <mergeCell ref="D4:J4"/>
  </mergeCell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8C529-D066-4246-ABB4-22F20111D148}">
  <dimension ref="A1:IF472"/>
  <sheetViews>
    <sheetView showGridLines="0" topLeftCell="A8" zoomScale="75" zoomScaleNormal="75" workbookViewId="0">
      <selection activeCell="AF30" sqref="AF30"/>
    </sheetView>
  </sheetViews>
  <sheetFormatPr defaultColWidth="8.625" defaultRowHeight="15.75"/>
  <cols>
    <col min="1" max="2" width="11" style="417"/>
    <col min="3" max="3" width="8.25" style="417" customWidth="1"/>
    <col min="4" max="4" width="8.625" style="34" customWidth="1"/>
    <col min="5" max="5" width="10.625" style="36" customWidth="1"/>
    <col min="6" max="6" width="21.75" style="36" customWidth="1"/>
    <col min="7" max="7" width="8.25" style="36" customWidth="1"/>
    <col min="8" max="8" width="11.125" style="36" customWidth="1"/>
    <col min="9" max="9" width="10.625" style="36" customWidth="1"/>
    <col min="10" max="10" width="25.625" style="36" customWidth="1"/>
    <col min="11" max="11" width="8.25" style="36" customWidth="1"/>
    <col min="12" max="12" width="11.5" style="36" customWidth="1"/>
    <col min="13" max="13" width="5.125" style="34" customWidth="1"/>
    <col min="14" max="14" width="10.625" style="37" customWidth="1"/>
    <col min="15" max="15" width="23.25" style="37" customWidth="1"/>
    <col min="16" max="16" width="8.25" style="37" customWidth="1"/>
    <col min="17" max="18" width="10.625" style="37" customWidth="1"/>
    <col min="19" max="19" width="20.625" style="37" customWidth="1"/>
    <col min="20" max="20" width="8.25" style="37" customWidth="1"/>
    <col min="21" max="21" width="10.625" style="37" customWidth="1"/>
    <col min="22" max="22" width="5.625" style="34" customWidth="1"/>
    <col min="23" max="23" width="10.625" style="37" customWidth="1"/>
    <col min="24" max="24" width="20.625" style="37" customWidth="1"/>
    <col min="25" max="25" width="8.25" style="37" customWidth="1"/>
    <col min="26" max="27" width="10.625" style="37" customWidth="1"/>
    <col min="28" max="28" width="20.625" style="37" customWidth="1"/>
    <col min="29" max="29" width="8.25" style="37" customWidth="1"/>
    <col min="30" max="30" width="10.625" style="37" customWidth="1"/>
    <col min="31" max="136" width="8.625" style="34"/>
    <col min="137" max="240" width="8.625" style="37"/>
    <col min="241" max="16384" width="8.625" style="36"/>
  </cols>
  <sheetData>
    <row r="1" spans="1:136" s="37" customFormat="1">
      <c r="A1" s="417"/>
      <c r="B1" s="417"/>
      <c r="C1" s="417"/>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row>
    <row r="2" spans="1:136" s="37" customFormat="1">
      <c r="A2" s="417"/>
      <c r="B2" s="417"/>
      <c r="C2" s="417"/>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row>
    <row r="3" spans="1:136">
      <c r="N3" s="36"/>
      <c r="O3" s="36"/>
      <c r="P3" s="36"/>
      <c r="Q3" s="36"/>
      <c r="R3" s="36"/>
      <c r="S3" s="36"/>
      <c r="T3" s="36"/>
      <c r="U3" s="36"/>
      <c r="W3" s="36"/>
      <c r="X3" s="36"/>
      <c r="Y3" s="36"/>
      <c r="Z3" s="36"/>
      <c r="AA3" s="36"/>
      <c r="AB3" s="36"/>
      <c r="AC3" s="36"/>
      <c r="AD3" s="36"/>
    </row>
    <row r="4" spans="1:136">
      <c r="E4" s="416" t="s">
        <v>353</v>
      </c>
      <c r="F4" s="416"/>
      <c r="G4" s="416"/>
      <c r="H4" s="416"/>
      <c r="I4" s="416"/>
      <c r="J4" s="416"/>
      <c r="K4" s="416"/>
      <c r="L4" s="416"/>
      <c r="N4" s="416" t="s">
        <v>353</v>
      </c>
      <c r="O4" s="416"/>
      <c r="P4" s="416"/>
      <c r="Q4" s="416"/>
      <c r="R4" s="416"/>
      <c r="S4" s="416"/>
      <c r="T4" s="416"/>
      <c r="U4" s="416"/>
      <c r="W4" s="416" t="s">
        <v>353</v>
      </c>
      <c r="X4" s="416"/>
      <c r="Y4" s="416"/>
      <c r="Z4" s="416"/>
      <c r="AA4" s="416"/>
      <c r="AB4" s="416"/>
      <c r="AC4" s="416"/>
      <c r="AD4" s="416"/>
    </row>
    <row r="5" spans="1:136" ht="16.5" thickBot="1">
      <c r="E5" s="38"/>
      <c r="F5" s="38"/>
      <c r="G5" s="38"/>
      <c r="H5" s="38"/>
      <c r="I5" s="38"/>
      <c r="J5" s="38"/>
      <c r="K5" s="38"/>
      <c r="L5" s="328">
        <v>300</v>
      </c>
      <c r="N5" s="36"/>
      <c r="O5" s="36"/>
      <c r="P5" s="36"/>
      <c r="Q5" s="36"/>
      <c r="R5" s="36"/>
      <c r="S5" s="36"/>
      <c r="T5" s="36"/>
      <c r="U5" s="328">
        <v>130</v>
      </c>
      <c r="W5" s="36"/>
      <c r="X5" s="36"/>
      <c r="Y5" s="36"/>
      <c r="Z5" s="36"/>
      <c r="AA5" s="36"/>
      <c r="AB5" s="36"/>
      <c r="AC5" s="36"/>
      <c r="AD5" s="328">
        <v>405</v>
      </c>
    </row>
    <row r="6" spans="1:136" ht="16.5" thickBot="1">
      <c r="E6" s="412" t="s">
        <v>72</v>
      </c>
      <c r="F6" s="413"/>
      <c r="G6" s="413"/>
      <c r="H6" s="413"/>
      <c r="I6" s="413"/>
      <c r="J6" s="413"/>
      <c r="K6" s="413"/>
      <c r="L6" s="415"/>
      <c r="N6" s="412" t="s">
        <v>212</v>
      </c>
      <c r="O6" s="413"/>
      <c r="P6" s="413"/>
      <c r="Q6" s="413"/>
      <c r="R6" s="413"/>
      <c r="S6" s="413"/>
      <c r="T6" s="413"/>
      <c r="U6" s="415"/>
      <c r="W6" s="412" t="s">
        <v>78</v>
      </c>
      <c r="X6" s="413"/>
      <c r="Y6" s="413"/>
      <c r="Z6" s="413"/>
      <c r="AA6" s="413"/>
      <c r="AB6" s="413"/>
      <c r="AC6" s="413"/>
      <c r="AD6" s="415"/>
    </row>
    <row r="7" spans="1:136" ht="16.5" thickBot="1">
      <c r="E7" s="40" t="s">
        <v>158</v>
      </c>
      <c r="F7" s="41" t="s">
        <v>159</v>
      </c>
      <c r="G7" s="329" t="s">
        <v>229</v>
      </c>
      <c r="H7" s="42" t="s">
        <v>123</v>
      </c>
      <c r="I7" s="40" t="s">
        <v>158</v>
      </c>
      <c r="J7" s="41" t="s">
        <v>159</v>
      </c>
      <c r="K7" s="329" t="s">
        <v>229</v>
      </c>
      <c r="L7" s="41" t="s">
        <v>123</v>
      </c>
      <c r="N7" s="40" t="s">
        <v>158</v>
      </c>
      <c r="O7" s="41" t="s">
        <v>159</v>
      </c>
      <c r="P7" s="329" t="s">
        <v>229</v>
      </c>
      <c r="Q7" s="42" t="s">
        <v>123</v>
      </c>
      <c r="R7" s="40" t="s">
        <v>158</v>
      </c>
      <c r="S7" s="41" t="s">
        <v>159</v>
      </c>
      <c r="T7" s="329" t="s">
        <v>229</v>
      </c>
      <c r="U7" s="41" t="s">
        <v>123</v>
      </c>
      <c r="W7" s="40" t="s">
        <v>158</v>
      </c>
      <c r="X7" s="41" t="s">
        <v>159</v>
      </c>
      <c r="Y7" s="329" t="s">
        <v>229</v>
      </c>
      <c r="Z7" s="42" t="s">
        <v>123</v>
      </c>
      <c r="AA7" s="40" t="s">
        <v>158</v>
      </c>
      <c r="AB7" s="41" t="s">
        <v>159</v>
      </c>
      <c r="AC7" s="329" t="s">
        <v>229</v>
      </c>
      <c r="AD7" s="41" t="s">
        <v>123</v>
      </c>
    </row>
    <row r="8" spans="1:136" ht="14.65" customHeight="1">
      <c r="E8" s="53"/>
      <c r="F8" s="48"/>
      <c r="G8" s="48"/>
      <c r="H8" s="49"/>
      <c r="I8" s="47">
        <v>44287</v>
      </c>
      <c r="J8" s="48" t="s">
        <v>230</v>
      </c>
      <c r="K8" s="48"/>
      <c r="L8" s="49">
        <v>10000</v>
      </c>
      <c r="N8" s="53">
        <v>44287</v>
      </c>
      <c r="O8" s="48" t="s">
        <v>230</v>
      </c>
      <c r="P8" s="48"/>
      <c r="Q8" s="48">
        <v>5588.04</v>
      </c>
      <c r="R8" s="43"/>
      <c r="S8" s="44"/>
      <c r="T8" s="44"/>
      <c r="U8" s="45"/>
      <c r="W8" s="53">
        <v>44287</v>
      </c>
      <c r="X8" s="48" t="s">
        <v>230</v>
      </c>
      <c r="Y8" s="48"/>
      <c r="Z8" s="49">
        <v>35000</v>
      </c>
      <c r="AA8" s="43"/>
      <c r="AB8" s="44"/>
      <c r="AC8" s="44"/>
      <c r="AD8" s="45"/>
    </row>
    <row r="9" spans="1:136">
      <c r="E9" s="38"/>
      <c r="F9" s="38"/>
      <c r="G9" s="38"/>
      <c r="H9" s="38"/>
      <c r="I9" s="43"/>
      <c r="J9" s="44"/>
      <c r="K9" s="44"/>
      <c r="L9" s="45"/>
      <c r="N9" s="46"/>
      <c r="O9" s="44"/>
      <c r="P9" s="44"/>
      <c r="Q9" s="44"/>
      <c r="R9" s="47"/>
      <c r="S9" s="48"/>
      <c r="T9" s="48"/>
      <c r="U9" s="49"/>
      <c r="W9" s="46"/>
      <c r="X9" s="44"/>
      <c r="Y9" s="44"/>
      <c r="Z9" s="44"/>
      <c r="AA9" s="43"/>
      <c r="AB9" s="44"/>
      <c r="AC9" s="44"/>
      <c r="AD9" s="45"/>
    </row>
    <row r="10" spans="1:136">
      <c r="E10" s="38"/>
      <c r="F10" s="38"/>
      <c r="G10" s="38"/>
      <c r="H10" s="38"/>
      <c r="I10" s="43"/>
      <c r="J10" s="44"/>
      <c r="K10" s="44"/>
      <c r="L10" s="50"/>
      <c r="N10" s="38"/>
      <c r="O10" s="38"/>
      <c r="P10" s="38"/>
      <c r="Q10" s="51"/>
      <c r="R10" s="38"/>
      <c r="S10" s="38"/>
      <c r="T10" s="38"/>
      <c r="U10" s="49"/>
      <c r="W10" s="38"/>
      <c r="X10" s="38"/>
      <c r="Y10" s="38"/>
      <c r="Z10" s="38"/>
      <c r="AA10" s="52"/>
      <c r="AB10" s="38"/>
      <c r="AC10" s="38"/>
      <c r="AD10" s="49"/>
    </row>
    <row r="11" spans="1:136">
      <c r="E11" s="38"/>
      <c r="F11" s="38"/>
      <c r="G11" s="38"/>
      <c r="H11" s="38"/>
      <c r="I11" s="52" t="s">
        <v>187</v>
      </c>
      <c r="J11" s="38"/>
      <c r="K11" s="38"/>
      <c r="L11" s="49"/>
      <c r="N11" s="53"/>
      <c r="O11" s="48"/>
      <c r="P11" s="48"/>
      <c r="Q11" s="49"/>
      <c r="R11" s="52" t="s">
        <v>187</v>
      </c>
      <c r="S11" s="38"/>
      <c r="T11" s="38"/>
      <c r="U11" s="38"/>
      <c r="W11" s="38"/>
      <c r="X11" s="38"/>
      <c r="Y11" s="38"/>
      <c r="Z11" s="38"/>
      <c r="AA11" s="52" t="s">
        <v>187</v>
      </c>
      <c r="AB11" s="38"/>
      <c r="AC11" s="38"/>
      <c r="AD11" s="38"/>
    </row>
    <row r="12" spans="1:136">
      <c r="E12" s="54"/>
      <c r="I12" s="55"/>
      <c r="N12" s="38"/>
      <c r="O12" s="38"/>
      <c r="P12" s="38"/>
      <c r="Q12" s="38"/>
      <c r="R12" s="52" t="s">
        <v>187</v>
      </c>
      <c r="S12" s="38"/>
      <c r="T12" s="38"/>
      <c r="U12" s="38"/>
      <c r="W12" s="38"/>
      <c r="X12" s="38"/>
      <c r="Y12" s="38"/>
      <c r="Z12" s="38"/>
      <c r="AA12" s="38" t="s">
        <v>187</v>
      </c>
      <c r="AB12" s="38"/>
      <c r="AC12" s="38"/>
      <c r="AD12" s="38"/>
    </row>
    <row r="13" spans="1:136" ht="16.5" thickBot="1">
      <c r="E13" s="38"/>
      <c r="F13" s="38"/>
      <c r="G13" s="38"/>
      <c r="H13" s="38"/>
      <c r="I13" s="38"/>
      <c r="J13" s="38"/>
      <c r="K13" s="38"/>
      <c r="L13" s="328">
        <v>210</v>
      </c>
      <c r="N13" s="36"/>
      <c r="O13" s="36"/>
      <c r="P13" s="36"/>
      <c r="Q13" s="36"/>
      <c r="R13" s="36"/>
      <c r="S13" s="36"/>
      <c r="T13" s="36"/>
      <c r="U13" s="328">
        <v>500</v>
      </c>
      <c r="W13" s="36"/>
      <c r="X13" s="36"/>
      <c r="Y13" s="36"/>
      <c r="Z13" s="36"/>
      <c r="AA13" s="36"/>
      <c r="AB13" s="36"/>
      <c r="AC13" s="36"/>
      <c r="AD13" s="328">
        <v>406</v>
      </c>
    </row>
    <row r="14" spans="1:136" ht="16.149999999999999" customHeight="1">
      <c r="E14" s="412" t="s">
        <v>76</v>
      </c>
      <c r="F14" s="413"/>
      <c r="G14" s="413"/>
      <c r="H14" s="413"/>
      <c r="I14" s="413"/>
      <c r="J14" s="413"/>
      <c r="K14" s="413"/>
      <c r="L14" s="415"/>
      <c r="N14" s="412" t="s">
        <v>74</v>
      </c>
      <c r="O14" s="413"/>
      <c r="P14" s="413"/>
      <c r="Q14" s="413"/>
      <c r="R14" s="413"/>
      <c r="S14" s="413"/>
      <c r="T14" s="413"/>
      <c r="U14" s="415"/>
      <c r="W14" s="412" t="s">
        <v>82</v>
      </c>
      <c r="X14" s="413"/>
      <c r="Y14" s="413"/>
      <c r="Z14" s="413"/>
      <c r="AA14" s="413"/>
      <c r="AB14" s="413"/>
      <c r="AC14" s="413"/>
      <c r="AD14" s="415"/>
    </row>
    <row r="15" spans="1:136" ht="16.5" thickBot="1">
      <c r="E15" s="40" t="s">
        <v>158</v>
      </c>
      <c r="F15" s="41" t="s">
        <v>159</v>
      </c>
      <c r="G15" s="329" t="s">
        <v>229</v>
      </c>
      <c r="H15" s="42" t="s">
        <v>123</v>
      </c>
      <c r="I15" s="40" t="s">
        <v>158</v>
      </c>
      <c r="J15" s="41" t="s">
        <v>159</v>
      </c>
      <c r="K15" s="329" t="s">
        <v>229</v>
      </c>
      <c r="L15" s="41" t="s">
        <v>123</v>
      </c>
      <c r="N15" s="40" t="s">
        <v>158</v>
      </c>
      <c r="O15" s="41" t="s">
        <v>159</v>
      </c>
      <c r="P15" s="329" t="s">
        <v>229</v>
      </c>
      <c r="Q15" s="42" t="s">
        <v>123</v>
      </c>
      <c r="R15" s="40" t="s">
        <v>158</v>
      </c>
      <c r="S15" s="41" t="s">
        <v>159</v>
      </c>
      <c r="T15" s="329" t="s">
        <v>229</v>
      </c>
      <c r="U15" s="41" t="s">
        <v>123</v>
      </c>
      <c r="W15" s="40" t="s">
        <v>158</v>
      </c>
      <c r="X15" s="41" t="s">
        <v>159</v>
      </c>
      <c r="Y15" s="329" t="s">
        <v>229</v>
      </c>
      <c r="Z15" s="42" t="s">
        <v>123</v>
      </c>
      <c r="AA15" s="40" t="s">
        <v>158</v>
      </c>
      <c r="AB15" s="41" t="s">
        <v>159</v>
      </c>
      <c r="AC15" s="329" t="s">
        <v>229</v>
      </c>
      <c r="AD15" s="41" t="s">
        <v>123</v>
      </c>
    </row>
    <row r="16" spans="1:136" ht="13.15" customHeight="1">
      <c r="E16" s="53"/>
      <c r="F16" s="48"/>
      <c r="G16" s="48"/>
      <c r="H16" s="49"/>
      <c r="I16" s="47">
        <v>44287</v>
      </c>
      <c r="J16" s="48" t="s">
        <v>230</v>
      </c>
      <c r="K16" s="48"/>
      <c r="L16" s="49">
        <v>2470</v>
      </c>
      <c r="N16" s="53">
        <v>44287</v>
      </c>
      <c r="O16" s="48" t="s">
        <v>230</v>
      </c>
      <c r="P16" s="48"/>
      <c r="Q16" s="332">
        <v>179500</v>
      </c>
      <c r="R16" s="47"/>
      <c r="S16" s="48"/>
      <c r="T16" s="48"/>
      <c r="U16" s="49"/>
      <c r="W16" s="46"/>
      <c r="X16" s="44"/>
      <c r="Y16" s="44"/>
      <c r="Z16" s="45"/>
      <c r="AA16" s="47">
        <v>44287</v>
      </c>
      <c r="AB16" s="48" t="s">
        <v>230</v>
      </c>
      <c r="AC16" s="48"/>
      <c r="AD16" s="49">
        <v>2930</v>
      </c>
    </row>
    <row r="17" spans="5:30" ht="15.6" customHeight="1">
      <c r="E17" s="38"/>
      <c r="F17" s="48"/>
      <c r="G17" s="48"/>
      <c r="H17" s="56"/>
      <c r="I17" s="46"/>
      <c r="J17" s="44"/>
      <c r="K17" s="44"/>
      <c r="L17" s="45"/>
      <c r="N17" s="53"/>
      <c r="O17" s="48"/>
      <c r="P17" s="48"/>
      <c r="Q17" s="57"/>
      <c r="R17" s="46"/>
      <c r="S17" s="44"/>
      <c r="T17" s="44"/>
      <c r="U17" s="45"/>
      <c r="W17" s="46"/>
      <c r="X17" s="44"/>
      <c r="Y17" s="44"/>
      <c r="Z17" s="44"/>
      <c r="AA17" s="43"/>
      <c r="AB17" s="44"/>
      <c r="AC17" s="44"/>
      <c r="AD17" s="45"/>
    </row>
    <row r="18" spans="5:30" ht="14.65" customHeight="1">
      <c r="E18" s="48"/>
      <c r="F18" s="48"/>
      <c r="G18" s="48"/>
      <c r="H18" s="57"/>
      <c r="I18" s="46"/>
      <c r="J18" s="44"/>
      <c r="K18" s="44"/>
      <c r="L18" s="45"/>
      <c r="N18" s="38"/>
      <c r="O18" s="38"/>
      <c r="P18" s="38"/>
      <c r="Q18" s="58"/>
      <c r="R18" s="38"/>
      <c r="S18" s="38"/>
      <c r="T18" s="38"/>
      <c r="U18" s="49"/>
      <c r="W18" s="38"/>
      <c r="X18" s="38"/>
      <c r="Y18" s="38"/>
      <c r="Z18" s="38"/>
      <c r="AA18" s="52"/>
      <c r="AB18" s="38"/>
      <c r="AC18" s="38"/>
      <c r="AD18" s="49"/>
    </row>
    <row r="19" spans="5:30">
      <c r="E19" s="48"/>
      <c r="F19" s="48"/>
      <c r="G19" s="48"/>
      <c r="H19" s="57"/>
      <c r="I19" s="44"/>
      <c r="J19" s="44"/>
      <c r="K19" s="44"/>
      <c r="L19" s="49"/>
      <c r="N19" s="38"/>
      <c r="O19" s="38"/>
      <c r="P19" s="38"/>
      <c r="Q19" s="59"/>
      <c r="R19" s="38" t="s">
        <v>187</v>
      </c>
      <c r="S19" s="38"/>
      <c r="T19" s="38"/>
      <c r="U19" s="38"/>
      <c r="W19" s="38"/>
      <c r="X19" s="38"/>
      <c r="Y19" s="38"/>
      <c r="Z19" s="38"/>
      <c r="AA19" s="52" t="s">
        <v>187</v>
      </c>
      <c r="AB19" s="38"/>
      <c r="AC19" s="38"/>
      <c r="AD19" s="38"/>
    </row>
    <row r="20" spans="5:30">
      <c r="E20" s="48"/>
      <c r="F20" s="48"/>
      <c r="G20" s="48"/>
      <c r="H20" s="51"/>
      <c r="I20" s="53"/>
      <c r="J20" s="48"/>
      <c r="K20" s="48"/>
      <c r="L20" s="49"/>
      <c r="N20" s="38"/>
      <c r="O20" s="38"/>
      <c r="P20" s="38"/>
      <c r="Q20" s="38"/>
      <c r="R20" s="52" t="s">
        <v>187</v>
      </c>
      <c r="S20" s="38"/>
      <c r="T20" s="38"/>
      <c r="U20" s="38"/>
      <c r="W20" s="36"/>
      <c r="X20" s="36"/>
      <c r="Y20" s="36"/>
      <c r="Z20" s="36"/>
      <c r="AA20" s="36"/>
      <c r="AB20" s="36"/>
      <c r="AC20" s="36"/>
      <c r="AD20" s="36"/>
    </row>
    <row r="21" spans="5:30" ht="16.5" thickBot="1">
      <c r="E21" s="38"/>
      <c r="F21" s="38"/>
      <c r="G21" s="38"/>
      <c r="H21" s="38"/>
      <c r="I21" s="38"/>
      <c r="J21" s="38"/>
      <c r="K21" s="38"/>
      <c r="L21" s="328">
        <v>105</v>
      </c>
      <c r="N21" s="36"/>
      <c r="O21" s="36"/>
      <c r="P21" s="36"/>
      <c r="Q21" s="36"/>
      <c r="R21" s="36"/>
      <c r="S21" s="36"/>
      <c r="T21" s="36"/>
      <c r="U21" s="328">
        <v>200</v>
      </c>
      <c r="W21" s="36"/>
      <c r="X21" s="36"/>
      <c r="Y21" s="36"/>
      <c r="Z21" s="36"/>
      <c r="AA21" s="36"/>
      <c r="AB21" s="36"/>
      <c r="AC21" s="36"/>
      <c r="AD21" s="328">
        <v>505</v>
      </c>
    </row>
    <row r="22" spans="5:30" ht="16.149999999999999" customHeight="1" thickBot="1">
      <c r="E22" s="412" t="s">
        <v>75</v>
      </c>
      <c r="F22" s="413"/>
      <c r="G22" s="413"/>
      <c r="H22" s="413"/>
      <c r="I22" s="413"/>
      <c r="J22" s="413"/>
      <c r="K22" s="413"/>
      <c r="L22" s="415"/>
      <c r="N22" s="412" t="s">
        <v>182</v>
      </c>
      <c r="O22" s="413"/>
      <c r="P22" s="413"/>
      <c r="Q22" s="413"/>
      <c r="R22" s="413"/>
      <c r="S22" s="413"/>
      <c r="T22" s="413"/>
      <c r="U22" s="415"/>
      <c r="W22" s="412" t="s">
        <v>79</v>
      </c>
      <c r="X22" s="413"/>
      <c r="Y22" s="413"/>
      <c r="Z22" s="413"/>
      <c r="AA22" s="413"/>
      <c r="AB22" s="413"/>
      <c r="AC22" s="413"/>
      <c r="AD22" s="415"/>
    </row>
    <row r="23" spans="5:30" ht="16.5" thickBot="1">
      <c r="E23" s="40" t="s">
        <v>158</v>
      </c>
      <c r="F23" s="41" t="s">
        <v>159</v>
      </c>
      <c r="G23" s="329" t="s">
        <v>229</v>
      </c>
      <c r="H23" s="42" t="s">
        <v>123</v>
      </c>
      <c r="I23" s="40" t="s">
        <v>158</v>
      </c>
      <c r="J23" s="41" t="s">
        <v>159</v>
      </c>
      <c r="K23" s="329" t="s">
        <v>229</v>
      </c>
      <c r="L23" s="41" t="s">
        <v>123</v>
      </c>
      <c r="N23" s="40" t="s">
        <v>158</v>
      </c>
      <c r="O23" s="41" t="s">
        <v>159</v>
      </c>
      <c r="P23" s="329" t="s">
        <v>229</v>
      </c>
      <c r="Q23" s="42" t="s">
        <v>123</v>
      </c>
      <c r="R23" s="40" t="s">
        <v>158</v>
      </c>
      <c r="S23" s="41" t="s">
        <v>159</v>
      </c>
      <c r="T23" s="329" t="s">
        <v>229</v>
      </c>
      <c r="U23" s="41" t="s">
        <v>123</v>
      </c>
      <c r="W23" s="40" t="s">
        <v>158</v>
      </c>
      <c r="X23" s="41" t="s">
        <v>159</v>
      </c>
      <c r="Y23" s="329" t="s">
        <v>229</v>
      </c>
      <c r="Z23" s="42" t="s">
        <v>123</v>
      </c>
      <c r="AA23" s="40" t="s">
        <v>158</v>
      </c>
      <c r="AB23" s="41" t="s">
        <v>159</v>
      </c>
      <c r="AC23" s="329" t="s">
        <v>229</v>
      </c>
      <c r="AD23" s="41" t="s">
        <v>123</v>
      </c>
    </row>
    <row r="24" spans="5:30">
      <c r="E24" s="53">
        <v>44287</v>
      </c>
      <c r="F24" s="48" t="s">
        <v>230</v>
      </c>
      <c r="G24" s="48"/>
      <c r="H24" s="49">
        <v>300</v>
      </c>
      <c r="I24" s="60"/>
      <c r="J24" s="44"/>
      <c r="K24" s="44"/>
      <c r="L24" s="50"/>
      <c r="N24" s="53"/>
      <c r="O24" s="48"/>
      <c r="P24" s="48"/>
      <c r="Q24" s="49"/>
      <c r="R24" s="47">
        <v>44287</v>
      </c>
      <c r="S24" s="48" t="s">
        <v>230</v>
      </c>
      <c r="T24" s="48"/>
      <c r="U24" s="49">
        <v>2783</v>
      </c>
      <c r="W24" s="46"/>
      <c r="X24" s="44"/>
      <c r="Y24" s="44"/>
      <c r="Z24" s="45"/>
      <c r="AA24" s="47">
        <v>44287</v>
      </c>
      <c r="AB24" s="48" t="s">
        <v>230</v>
      </c>
      <c r="AC24" s="48"/>
      <c r="AD24" s="49">
        <v>18000</v>
      </c>
    </row>
    <row r="25" spans="5:30">
      <c r="E25" s="46"/>
      <c r="F25" s="44"/>
      <c r="G25" s="44"/>
      <c r="H25" s="45"/>
      <c r="I25" s="47"/>
      <c r="J25" s="48"/>
      <c r="K25" s="48"/>
      <c r="L25" s="61"/>
      <c r="N25" s="53"/>
      <c r="O25" s="48"/>
      <c r="P25" s="48"/>
      <c r="Q25" s="49"/>
      <c r="R25" s="47"/>
      <c r="S25" s="48"/>
      <c r="T25" s="48"/>
      <c r="U25" s="49"/>
      <c r="W25" s="46"/>
      <c r="X25" s="44"/>
      <c r="Y25" s="44"/>
      <c r="Z25" s="44"/>
      <c r="AA25" s="43"/>
      <c r="AB25" s="44"/>
      <c r="AC25" s="44"/>
      <c r="AD25" s="45"/>
    </row>
    <row r="26" spans="5:30">
      <c r="E26" s="44"/>
      <c r="F26" s="44"/>
      <c r="G26" s="44"/>
      <c r="H26" s="57"/>
      <c r="I26" s="44"/>
      <c r="J26" s="44"/>
      <c r="K26" s="44"/>
      <c r="L26" s="61"/>
      <c r="N26" s="38"/>
      <c r="O26" s="38"/>
      <c r="P26" s="38"/>
      <c r="Q26" s="58"/>
      <c r="R26" s="38"/>
      <c r="S26" s="38"/>
      <c r="T26" s="38"/>
      <c r="U26" s="49"/>
      <c r="W26" s="38"/>
      <c r="X26" s="38"/>
      <c r="Y26" s="38"/>
      <c r="Z26" s="38"/>
      <c r="AA26" s="52"/>
      <c r="AB26" s="38"/>
      <c r="AC26" s="38"/>
      <c r="AD26" s="49"/>
    </row>
    <row r="27" spans="5:30">
      <c r="E27" s="53"/>
      <c r="F27" s="48"/>
      <c r="G27" s="48"/>
      <c r="H27" s="56"/>
      <c r="I27" s="48"/>
      <c r="J27" s="48"/>
      <c r="K27" s="48"/>
      <c r="L27" s="48"/>
      <c r="N27" s="38"/>
      <c r="O27" s="38"/>
      <c r="P27" s="38"/>
      <c r="Q27" s="38"/>
      <c r="R27" s="47"/>
      <c r="S27" s="48"/>
      <c r="T27" s="48"/>
      <c r="U27" s="49"/>
      <c r="W27" s="38"/>
      <c r="X27" s="38"/>
      <c r="Y27" s="38"/>
      <c r="Z27" s="38"/>
      <c r="AA27" s="52" t="s">
        <v>187</v>
      </c>
      <c r="AB27" s="38"/>
      <c r="AC27" s="38"/>
      <c r="AD27" s="38"/>
    </row>
    <row r="28" spans="5:30">
      <c r="I28" s="55"/>
      <c r="N28" s="38"/>
      <c r="O28" s="38"/>
      <c r="P28" s="38"/>
      <c r="Q28" s="38"/>
      <c r="R28" s="52"/>
      <c r="S28" s="38"/>
      <c r="T28" s="38"/>
      <c r="U28" s="38"/>
      <c r="W28" s="36"/>
      <c r="X28" s="36"/>
      <c r="Y28" s="36"/>
      <c r="Z28" s="36"/>
      <c r="AA28" s="36"/>
      <c r="AB28" s="36"/>
      <c r="AC28" s="36"/>
      <c r="AD28" s="36"/>
    </row>
    <row r="29" spans="5:30" ht="16.5" thickBot="1">
      <c r="E29" s="38"/>
      <c r="F29" s="38"/>
      <c r="G29" s="38"/>
      <c r="H29" s="38"/>
      <c r="I29" s="38"/>
      <c r="J29" s="38"/>
      <c r="K29" s="38"/>
      <c r="L29" s="328">
        <v>100</v>
      </c>
      <c r="N29" s="36"/>
      <c r="O29" s="36"/>
      <c r="P29" s="36"/>
      <c r="Q29" s="36"/>
      <c r="R29" s="36"/>
      <c r="S29" s="36"/>
      <c r="T29" s="36"/>
      <c r="U29" s="328">
        <v>550</v>
      </c>
      <c r="W29" s="36"/>
      <c r="X29" s="36"/>
      <c r="Y29" s="36"/>
      <c r="Z29" s="36"/>
      <c r="AA29" s="36"/>
      <c r="AB29" s="36"/>
      <c r="AC29" s="36"/>
      <c r="AD29" s="328">
        <v>506</v>
      </c>
    </row>
    <row r="30" spans="5:30" ht="16.149999999999999" customHeight="1">
      <c r="E30" s="412" t="s">
        <v>354</v>
      </c>
      <c r="F30" s="413"/>
      <c r="G30" s="413"/>
      <c r="H30" s="413"/>
      <c r="I30" s="413"/>
      <c r="J30" s="413"/>
      <c r="K30" s="413"/>
      <c r="L30" s="415"/>
      <c r="N30" s="412" t="s">
        <v>102</v>
      </c>
      <c r="O30" s="413"/>
      <c r="P30" s="413"/>
      <c r="Q30" s="413"/>
      <c r="R30" s="413"/>
      <c r="S30" s="413"/>
      <c r="T30" s="413"/>
      <c r="U30" s="415"/>
      <c r="W30" s="412" t="s">
        <v>83</v>
      </c>
      <c r="X30" s="413"/>
      <c r="Y30" s="413"/>
      <c r="Z30" s="413"/>
      <c r="AA30" s="413"/>
      <c r="AB30" s="413"/>
      <c r="AC30" s="413"/>
      <c r="AD30" s="415"/>
    </row>
    <row r="31" spans="5:30" ht="16.5" thickBot="1">
      <c r="E31" s="40" t="s">
        <v>158</v>
      </c>
      <c r="F31" s="41" t="s">
        <v>159</v>
      </c>
      <c r="G31" s="329" t="s">
        <v>229</v>
      </c>
      <c r="H31" s="42" t="s">
        <v>123</v>
      </c>
      <c r="I31" s="40" t="s">
        <v>158</v>
      </c>
      <c r="J31" s="41" t="s">
        <v>159</v>
      </c>
      <c r="K31" s="329" t="s">
        <v>229</v>
      </c>
      <c r="L31" s="41" t="s">
        <v>123</v>
      </c>
      <c r="N31" s="40" t="s">
        <v>158</v>
      </c>
      <c r="O31" s="41" t="s">
        <v>159</v>
      </c>
      <c r="P31" s="329" t="s">
        <v>229</v>
      </c>
      <c r="Q31" s="42" t="s">
        <v>123</v>
      </c>
      <c r="R31" s="40" t="s">
        <v>158</v>
      </c>
      <c r="S31" s="41" t="s">
        <v>159</v>
      </c>
      <c r="T31" s="329" t="s">
        <v>229</v>
      </c>
      <c r="U31" s="41" t="s">
        <v>123</v>
      </c>
      <c r="W31" s="40" t="s">
        <v>158</v>
      </c>
      <c r="X31" s="41" t="s">
        <v>159</v>
      </c>
      <c r="Y31" s="329" t="s">
        <v>229</v>
      </c>
      <c r="Z31" s="42" t="s">
        <v>123</v>
      </c>
      <c r="AA31" s="40" t="s">
        <v>158</v>
      </c>
      <c r="AB31" s="41" t="s">
        <v>159</v>
      </c>
      <c r="AC31" s="329" t="s">
        <v>229</v>
      </c>
      <c r="AD31" s="41" t="s">
        <v>123</v>
      </c>
    </row>
    <row r="32" spans="5:30">
      <c r="E32" s="53">
        <v>44287</v>
      </c>
      <c r="F32" s="48" t="s">
        <v>230</v>
      </c>
      <c r="G32" s="48"/>
      <c r="H32" s="49">
        <v>49750</v>
      </c>
      <c r="I32" s="47"/>
      <c r="J32" s="48"/>
      <c r="K32" s="48"/>
      <c r="L32" s="61"/>
      <c r="N32" s="53">
        <v>44287</v>
      </c>
      <c r="O32" s="48" t="s">
        <v>230</v>
      </c>
      <c r="P32" s="48"/>
      <c r="Q32" s="49">
        <v>5100</v>
      </c>
      <c r="R32" s="47"/>
      <c r="S32" s="48"/>
      <c r="T32" s="48"/>
      <c r="U32" s="49"/>
      <c r="W32" s="53">
        <v>44287</v>
      </c>
      <c r="X32" s="48" t="s">
        <v>230</v>
      </c>
      <c r="Y32" s="48"/>
      <c r="Z32" s="49">
        <v>3500</v>
      </c>
      <c r="AA32" s="43"/>
      <c r="AB32" s="44"/>
      <c r="AC32" s="44"/>
      <c r="AD32" s="45"/>
    </row>
    <row r="33" spans="1:136">
      <c r="E33" s="46"/>
      <c r="F33" s="44"/>
      <c r="G33" s="44"/>
      <c r="H33" s="45"/>
      <c r="I33" s="47"/>
      <c r="J33" s="48"/>
      <c r="K33" s="48"/>
      <c r="L33" s="61"/>
      <c r="N33" s="53"/>
      <c r="O33" s="48"/>
      <c r="P33" s="48"/>
      <c r="Q33" s="333"/>
      <c r="R33" s="330"/>
      <c r="S33" s="44"/>
      <c r="T33" s="44"/>
      <c r="U33" s="45"/>
      <c r="W33" s="46"/>
      <c r="X33" s="44"/>
      <c r="Y33" s="44"/>
      <c r="Z33" s="44"/>
      <c r="AA33" s="43"/>
      <c r="AB33" s="44"/>
      <c r="AC33" s="44"/>
      <c r="AD33" s="45"/>
    </row>
    <row r="34" spans="1:136">
      <c r="E34" s="46"/>
      <c r="F34" s="44"/>
      <c r="G34" s="44"/>
      <c r="H34" s="45"/>
      <c r="I34" s="62"/>
      <c r="J34" s="44"/>
      <c r="K34" s="44"/>
      <c r="L34" s="44"/>
      <c r="N34" s="38"/>
      <c r="O34" s="38"/>
      <c r="P34" s="38"/>
      <c r="Q34" s="334"/>
      <c r="R34" s="331"/>
      <c r="S34" s="38"/>
      <c r="T34" s="38"/>
      <c r="U34" s="49"/>
      <c r="W34" s="38"/>
      <c r="X34" s="38"/>
      <c r="Y34" s="38"/>
      <c r="Z34" s="38"/>
      <c r="AA34" s="52"/>
      <c r="AB34" s="38"/>
      <c r="AC34" s="38"/>
      <c r="AD34" s="49"/>
    </row>
    <row r="35" spans="1:136">
      <c r="E35" s="63"/>
      <c r="F35" s="63"/>
      <c r="G35" s="63"/>
      <c r="H35" s="64"/>
      <c r="I35" s="65"/>
      <c r="J35" s="65"/>
      <c r="K35" s="65"/>
      <c r="L35" s="66"/>
      <c r="N35" s="38"/>
      <c r="O35" s="38"/>
      <c r="P35" s="38"/>
      <c r="Q35" s="38"/>
      <c r="R35" s="52" t="s">
        <v>187</v>
      </c>
      <c r="S35" s="38"/>
      <c r="T35" s="38"/>
      <c r="U35" s="38"/>
      <c r="W35" s="38"/>
      <c r="X35" s="38"/>
      <c r="Y35" s="38"/>
      <c r="Z35" s="38"/>
      <c r="AA35" s="52" t="s">
        <v>187</v>
      </c>
      <c r="AB35" s="38"/>
      <c r="AC35" s="38"/>
      <c r="AD35" s="38"/>
    </row>
    <row r="36" spans="1:136" ht="16.5" thickBot="1">
      <c r="E36" s="63"/>
      <c r="F36" s="63"/>
      <c r="G36" s="63"/>
      <c r="H36" s="66"/>
      <c r="L36" s="328">
        <v>545</v>
      </c>
      <c r="N36" s="36"/>
      <c r="O36" s="36"/>
      <c r="P36" s="36"/>
      <c r="Q36" s="36"/>
      <c r="R36" s="36"/>
      <c r="S36" s="36"/>
      <c r="T36" s="36"/>
      <c r="U36" s="328">
        <v>530</v>
      </c>
      <c r="W36" s="36"/>
      <c r="X36" s="36"/>
      <c r="Y36" s="36"/>
      <c r="Z36" s="36"/>
      <c r="AA36" s="36"/>
      <c r="AB36" s="36"/>
      <c r="AC36" s="36"/>
      <c r="AD36" s="328">
        <v>510</v>
      </c>
    </row>
    <row r="37" spans="1:136" ht="16.5" thickBot="1">
      <c r="E37" s="412" t="s">
        <v>101</v>
      </c>
      <c r="F37" s="413"/>
      <c r="G37" s="413"/>
      <c r="H37" s="413"/>
      <c r="I37" s="413"/>
      <c r="J37" s="413"/>
      <c r="K37" s="413"/>
      <c r="L37" s="414"/>
      <c r="N37" s="412" t="s">
        <v>97</v>
      </c>
      <c r="O37" s="413"/>
      <c r="P37" s="413"/>
      <c r="Q37" s="413"/>
      <c r="R37" s="413"/>
      <c r="S37" s="413"/>
      <c r="T37" s="413"/>
      <c r="U37" s="415"/>
      <c r="W37" s="412" t="s">
        <v>86</v>
      </c>
      <c r="X37" s="413"/>
      <c r="Y37" s="413"/>
      <c r="Z37" s="413"/>
      <c r="AA37" s="413"/>
      <c r="AB37" s="413"/>
      <c r="AC37" s="413"/>
      <c r="AD37" s="415"/>
    </row>
    <row r="38" spans="1:136" s="37" customFormat="1" ht="16.5" thickBot="1">
      <c r="A38" s="417"/>
      <c r="B38" s="417"/>
      <c r="C38" s="417"/>
      <c r="D38" s="34"/>
      <c r="E38" s="40" t="s">
        <v>158</v>
      </c>
      <c r="F38" s="41" t="s">
        <v>159</v>
      </c>
      <c r="G38" s="329" t="s">
        <v>229</v>
      </c>
      <c r="H38" s="42" t="s">
        <v>123</v>
      </c>
      <c r="I38" s="40" t="s">
        <v>158</v>
      </c>
      <c r="J38" s="41" t="s">
        <v>159</v>
      </c>
      <c r="K38" s="329" t="s">
        <v>229</v>
      </c>
      <c r="L38" s="41" t="s">
        <v>123</v>
      </c>
      <c r="M38" s="34"/>
      <c r="N38" s="40" t="s">
        <v>158</v>
      </c>
      <c r="O38" s="41" t="s">
        <v>159</v>
      </c>
      <c r="P38" s="329" t="s">
        <v>229</v>
      </c>
      <c r="Q38" s="42" t="s">
        <v>123</v>
      </c>
      <c r="R38" s="40" t="s">
        <v>158</v>
      </c>
      <c r="S38" s="41" t="s">
        <v>159</v>
      </c>
      <c r="T38" s="329" t="s">
        <v>229</v>
      </c>
      <c r="U38" s="41" t="s">
        <v>123</v>
      </c>
      <c r="V38" s="34"/>
      <c r="W38" s="40" t="s">
        <v>158</v>
      </c>
      <c r="X38" s="41" t="s">
        <v>159</v>
      </c>
      <c r="Y38" s="329" t="s">
        <v>229</v>
      </c>
      <c r="Z38" s="42" t="s">
        <v>123</v>
      </c>
      <c r="AA38" s="40" t="s">
        <v>158</v>
      </c>
      <c r="AB38" s="41" t="s">
        <v>159</v>
      </c>
      <c r="AC38" s="329" t="s">
        <v>229</v>
      </c>
      <c r="AD38" s="41" t="s">
        <v>123</v>
      </c>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row>
    <row r="39" spans="1:136" s="37" customFormat="1">
      <c r="A39" s="417"/>
      <c r="B39" s="417"/>
      <c r="C39" s="417"/>
      <c r="D39" s="34"/>
      <c r="E39" s="53">
        <v>44287</v>
      </c>
      <c r="F39" s="48" t="s">
        <v>230</v>
      </c>
      <c r="G39" s="48"/>
      <c r="H39" s="49">
        <v>18660</v>
      </c>
      <c r="I39" s="47"/>
      <c r="J39" s="48"/>
      <c r="K39" s="48"/>
      <c r="L39" s="49"/>
      <c r="M39" s="34"/>
      <c r="N39" s="53">
        <v>44287</v>
      </c>
      <c r="O39" s="48" t="s">
        <v>230</v>
      </c>
      <c r="P39" s="48"/>
      <c r="Q39" s="49">
        <v>10910</v>
      </c>
      <c r="R39" s="47"/>
      <c r="S39" s="48"/>
      <c r="T39" s="48"/>
      <c r="U39" s="49"/>
      <c r="V39" s="34"/>
      <c r="W39" s="53">
        <v>44287</v>
      </c>
      <c r="X39" s="48" t="s">
        <v>230</v>
      </c>
      <c r="Y39" s="48"/>
      <c r="Z39" s="49">
        <v>13000</v>
      </c>
      <c r="AA39" s="43"/>
      <c r="AB39" s="44"/>
      <c r="AC39" s="44"/>
      <c r="AD39" s="45"/>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row>
    <row r="40" spans="1:136" s="37" customFormat="1">
      <c r="A40" s="417"/>
      <c r="B40" s="417"/>
      <c r="C40" s="417"/>
      <c r="D40" s="34"/>
      <c r="E40" s="53"/>
      <c r="F40" s="48"/>
      <c r="G40" s="48"/>
      <c r="H40" s="56"/>
      <c r="I40" s="46"/>
      <c r="J40" s="44"/>
      <c r="K40" s="44"/>
      <c r="L40" s="45"/>
      <c r="M40" s="34"/>
      <c r="N40" s="53"/>
      <c r="O40" s="48"/>
      <c r="P40" s="48"/>
      <c r="Q40" s="61"/>
      <c r="R40" s="330"/>
      <c r="S40" s="44"/>
      <c r="T40" s="44"/>
      <c r="U40" s="45"/>
      <c r="V40" s="34"/>
      <c r="W40" s="53"/>
      <c r="X40" s="48"/>
      <c r="Y40" s="48"/>
      <c r="Z40" s="48"/>
      <c r="AA40" s="43"/>
      <c r="AB40" s="44"/>
      <c r="AC40" s="44"/>
      <c r="AD40" s="45"/>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row>
    <row r="41" spans="1:136" s="37" customFormat="1">
      <c r="A41" s="417"/>
      <c r="B41" s="417"/>
      <c r="C41" s="417"/>
      <c r="D41" s="34"/>
      <c r="E41" s="38"/>
      <c r="F41" s="38"/>
      <c r="G41" s="38"/>
      <c r="H41" s="57"/>
      <c r="I41" s="38"/>
      <c r="J41" s="38"/>
      <c r="K41" s="38"/>
      <c r="L41" s="49"/>
      <c r="M41" s="34"/>
      <c r="N41" s="38"/>
      <c r="O41" s="38"/>
      <c r="P41" s="38"/>
      <c r="Q41" s="49"/>
      <c r="R41" s="331"/>
      <c r="S41" s="38"/>
      <c r="T41" s="38"/>
      <c r="U41" s="49"/>
      <c r="V41" s="34"/>
      <c r="W41" s="38"/>
      <c r="X41" s="38"/>
      <c r="Y41" s="38"/>
      <c r="Z41" s="38"/>
      <c r="AA41" s="52"/>
      <c r="AB41" s="38"/>
      <c r="AC41" s="38"/>
      <c r="AD41" s="49"/>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row>
    <row r="42" spans="1:136" s="37" customFormat="1">
      <c r="A42" s="417"/>
      <c r="B42" s="417"/>
      <c r="C42" s="417"/>
      <c r="D42" s="34"/>
      <c r="E42" s="38"/>
      <c r="F42" s="38"/>
      <c r="G42" s="38"/>
      <c r="H42" s="38"/>
      <c r="I42" s="52" t="s">
        <v>187</v>
      </c>
      <c r="J42" s="38"/>
      <c r="K42" s="38"/>
      <c r="L42" s="38"/>
      <c r="M42" s="34"/>
      <c r="N42" s="38"/>
      <c r="O42" s="38"/>
      <c r="P42" s="38"/>
      <c r="Q42" s="38"/>
      <c r="R42" s="331" t="s">
        <v>187</v>
      </c>
      <c r="S42" s="38"/>
      <c r="T42" s="38"/>
      <c r="U42" s="38"/>
      <c r="V42" s="34"/>
      <c r="W42" s="38"/>
      <c r="X42" s="38"/>
      <c r="Y42" s="38"/>
      <c r="Z42" s="38"/>
      <c r="AA42" s="52" t="s">
        <v>187</v>
      </c>
      <c r="AB42" s="38"/>
      <c r="AC42" s="38"/>
      <c r="AD42" s="38"/>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row>
    <row r="43" spans="1:136" s="37" customFormat="1">
      <c r="A43" s="417"/>
      <c r="B43" s="417"/>
      <c r="C43" s="417"/>
      <c r="D43" s="34"/>
      <c r="E43" s="38"/>
      <c r="F43" s="38"/>
      <c r="G43" s="38"/>
      <c r="H43" s="38"/>
      <c r="I43" s="52" t="s">
        <v>187</v>
      </c>
      <c r="J43" s="38"/>
      <c r="K43" s="38"/>
      <c r="L43" s="38"/>
      <c r="M43" s="34"/>
      <c r="N43" s="38"/>
      <c r="O43" s="38"/>
      <c r="P43" s="38"/>
      <c r="Q43" s="38"/>
      <c r="R43" s="331" t="s">
        <v>187</v>
      </c>
      <c r="S43" s="38"/>
      <c r="T43" s="38"/>
      <c r="U43" s="38"/>
      <c r="V43" s="34"/>
      <c r="W43" s="36"/>
      <c r="X43" s="36"/>
      <c r="Y43" s="36"/>
      <c r="Z43" s="36"/>
      <c r="AA43" s="55"/>
      <c r="AB43" s="36"/>
      <c r="AC43" s="36"/>
      <c r="AD43" s="36"/>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row>
    <row r="44" spans="1:136" s="37" customFormat="1" ht="16.5" thickBot="1">
      <c r="A44" s="417"/>
      <c r="B44" s="417"/>
      <c r="C44" s="417"/>
      <c r="D44" s="34"/>
      <c r="E44" s="36"/>
      <c r="F44" s="36"/>
      <c r="G44" s="36"/>
      <c r="H44" s="36"/>
      <c r="I44" s="36"/>
      <c r="J44" s="36"/>
      <c r="K44" s="36"/>
      <c r="L44" s="328">
        <v>515</v>
      </c>
      <c r="M44" s="34"/>
      <c r="N44" s="36"/>
      <c r="O44" s="36"/>
      <c r="P44" s="36"/>
      <c r="Q44" s="36"/>
      <c r="R44" s="36"/>
      <c r="S44" s="36"/>
      <c r="T44" s="36"/>
      <c r="U44" s="328">
        <v>520</v>
      </c>
      <c r="V44" s="34"/>
      <c r="W44" s="36"/>
      <c r="X44" s="36"/>
      <c r="Y44" s="36"/>
      <c r="Z44" s="36"/>
      <c r="AA44" s="36"/>
      <c r="AB44" s="36"/>
      <c r="AC44" s="36"/>
      <c r="AD44" s="328">
        <v>525</v>
      </c>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row>
    <row r="45" spans="1:136" s="34" customFormat="1" ht="16.5" thickBot="1">
      <c r="A45" s="417"/>
      <c r="B45" s="417"/>
      <c r="C45" s="417"/>
      <c r="E45" s="412" t="s">
        <v>90</v>
      </c>
      <c r="F45" s="413"/>
      <c r="G45" s="413"/>
      <c r="H45" s="413"/>
      <c r="I45" s="413"/>
      <c r="J45" s="413"/>
      <c r="K45" s="413"/>
      <c r="L45" s="415"/>
      <c r="N45" s="412" t="s">
        <v>93</v>
      </c>
      <c r="O45" s="413"/>
      <c r="P45" s="413"/>
      <c r="Q45" s="413"/>
      <c r="R45" s="413"/>
      <c r="S45" s="413"/>
      <c r="T45" s="413"/>
      <c r="U45" s="415"/>
      <c r="W45" s="412" t="s">
        <v>95</v>
      </c>
      <c r="X45" s="413"/>
      <c r="Y45" s="413"/>
      <c r="Z45" s="413"/>
      <c r="AA45" s="413"/>
      <c r="AB45" s="413"/>
      <c r="AC45" s="413"/>
      <c r="AD45" s="415"/>
    </row>
    <row r="46" spans="1:136" s="34" customFormat="1" ht="16.5" thickBot="1">
      <c r="A46" s="417"/>
      <c r="B46" s="417"/>
      <c r="C46" s="417"/>
      <c r="E46" s="40" t="s">
        <v>158</v>
      </c>
      <c r="F46" s="41" t="s">
        <v>159</v>
      </c>
      <c r="G46" s="329" t="s">
        <v>229</v>
      </c>
      <c r="H46" s="42" t="s">
        <v>123</v>
      </c>
      <c r="I46" s="40" t="s">
        <v>158</v>
      </c>
      <c r="J46" s="41" t="s">
        <v>159</v>
      </c>
      <c r="K46" s="329" t="s">
        <v>229</v>
      </c>
      <c r="L46" s="41" t="s">
        <v>123</v>
      </c>
      <c r="N46" s="40" t="s">
        <v>158</v>
      </c>
      <c r="O46" s="41" t="s">
        <v>159</v>
      </c>
      <c r="P46" s="329" t="s">
        <v>229</v>
      </c>
      <c r="Q46" s="42" t="s">
        <v>123</v>
      </c>
      <c r="R46" s="40" t="s">
        <v>158</v>
      </c>
      <c r="S46" s="41" t="s">
        <v>159</v>
      </c>
      <c r="T46" s="329" t="s">
        <v>229</v>
      </c>
      <c r="U46" s="41" t="s">
        <v>123</v>
      </c>
      <c r="W46" s="40" t="s">
        <v>158</v>
      </c>
      <c r="X46" s="41" t="s">
        <v>159</v>
      </c>
      <c r="Y46" s="329" t="s">
        <v>229</v>
      </c>
      <c r="Z46" s="42" t="s">
        <v>123</v>
      </c>
      <c r="AA46" s="40" t="s">
        <v>158</v>
      </c>
      <c r="AB46" s="41" t="s">
        <v>159</v>
      </c>
      <c r="AC46" s="329" t="s">
        <v>229</v>
      </c>
      <c r="AD46" s="41" t="s">
        <v>123</v>
      </c>
    </row>
    <row r="47" spans="1:136" s="34" customFormat="1">
      <c r="A47" s="417"/>
      <c r="B47" s="417"/>
      <c r="C47" s="417"/>
      <c r="E47" s="53">
        <v>44287</v>
      </c>
      <c r="F47" s="48" t="s">
        <v>230</v>
      </c>
      <c r="G47" s="48"/>
      <c r="H47" s="49">
        <v>1300</v>
      </c>
      <c r="I47" s="47"/>
      <c r="J47" s="44"/>
      <c r="K47" s="44"/>
      <c r="L47" s="45"/>
      <c r="N47" s="53">
        <v>44287</v>
      </c>
      <c r="O47" s="48" t="s">
        <v>230</v>
      </c>
      <c r="P47" s="48"/>
      <c r="Q47" s="49">
        <v>5860</v>
      </c>
      <c r="R47" s="43"/>
      <c r="S47" s="44"/>
      <c r="T47" s="44"/>
      <c r="U47" s="45"/>
      <c r="W47" s="53">
        <v>44287</v>
      </c>
      <c r="X47" s="48" t="s">
        <v>230</v>
      </c>
      <c r="Y47" s="48"/>
      <c r="Z47" s="49">
        <v>15000</v>
      </c>
      <c r="AA47" s="43"/>
      <c r="AB47" s="44"/>
      <c r="AC47" s="44"/>
      <c r="AD47" s="45"/>
    </row>
    <row r="48" spans="1:136" s="34" customFormat="1">
      <c r="A48" s="417"/>
      <c r="B48" s="417"/>
      <c r="C48" s="417"/>
      <c r="E48" s="46"/>
      <c r="F48" s="44"/>
      <c r="G48" s="44"/>
      <c r="H48" s="44"/>
      <c r="I48" s="43"/>
      <c r="J48" s="44"/>
      <c r="K48" s="44"/>
      <c r="L48" s="45"/>
      <c r="N48" s="46"/>
      <c r="O48" s="44"/>
      <c r="P48" s="44"/>
      <c r="Q48" s="44"/>
      <c r="R48" s="43"/>
      <c r="S48" s="44"/>
      <c r="T48" s="44"/>
      <c r="U48" s="45"/>
      <c r="W48" s="53"/>
      <c r="X48" s="48"/>
      <c r="Y48" s="48"/>
      <c r="Z48" s="48"/>
      <c r="AA48" s="43"/>
      <c r="AB48" s="44"/>
      <c r="AC48" s="44"/>
      <c r="AD48" s="45"/>
    </row>
    <row r="49" spans="1:30" s="34" customFormat="1">
      <c r="A49" s="417"/>
      <c r="B49" s="417"/>
      <c r="C49" s="417"/>
      <c r="E49" s="38"/>
      <c r="F49" s="38"/>
      <c r="G49" s="38"/>
      <c r="H49" s="38"/>
      <c r="I49" s="52"/>
      <c r="J49" s="38"/>
      <c r="K49" s="38"/>
      <c r="L49" s="49"/>
      <c r="N49" s="38"/>
      <c r="O49" s="38"/>
      <c r="P49" s="38"/>
      <c r="Q49" s="38"/>
      <c r="R49" s="52"/>
      <c r="S49" s="38"/>
      <c r="T49" s="38"/>
      <c r="U49" s="49"/>
      <c r="W49" s="38"/>
      <c r="X49" s="38"/>
      <c r="Y49" s="38"/>
      <c r="Z49" s="38"/>
      <c r="AA49" s="52"/>
      <c r="AB49" s="38"/>
      <c r="AC49" s="38"/>
      <c r="AD49" s="49"/>
    </row>
    <row r="50" spans="1:30" s="34" customFormat="1" ht="16.5" thickBot="1">
      <c r="A50" s="417"/>
      <c r="B50" s="417"/>
      <c r="C50" s="417"/>
      <c r="E50" s="38"/>
      <c r="F50" s="38"/>
      <c r="G50" s="38"/>
      <c r="H50" s="38"/>
      <c r="I50" s="38" t="s">
        <v>187</v>
      </c>
      <c r="J50" s="38"/>
      <c r="K50" s="38"/>
      <c r="L50" s="328">
        <v>535</v>
      </c>
      <c r="N50" s="38"/>
      <c r="O50" s="38"/>
      <c r="P50" s="38"/>
      <c r="Q50" s="38"/>
      <c r="R50" s="38" t="s">
        <v>187</v>
      </c>
      <c r="S50" s="38"/>
      <c r="T50" s="38"/>
      <c r="U50" s="328">
        <v>555</v>
      </c>
      <c r="W50" s="38"/>
      <c r="X50" s="38"/>
      <c r="Y50" s="38"/>
      <c r="Z50" s="38"/>
      <c r="AA50" s="38" t="s">
        <v>187</v>
      </c>
      <c r="AB50" s="38"/>
      <c r="AC50" s="38"/>
      <c r="AD50" s="328">
        <v>540</v>
      </c>
    </row>
    <row r="51" spans="1:30" s="34" customFormat="1" ht="16.5" thickBot="1">
      <c r="A51" s="417"/>
      <c r="B51" s="417"/>
      <c r="C51" s="417"/>
      <c r="E51" s="412" t="s">
        <v>99</v>
      </c>
      <c r="F51" s="413"/>
      <c r="G51" s="413"/>
      <c r="H51" s="413"/>
      <c r="I51" s="413"/>
      <c r="J51" s="413"/>
      <c r="K51" s="413"/>
      <c r="L51" s="414"/>
      <c r="N51" s="412" t="s">
        <v>103</v>
      </c>
      <c r="O51" s="413"/>
      <c r="P51" s="413"/>
      <c r="Q51" s="413"/>
      <c r="R51" s="413"/>
      <c r="S51" s="413"/>
      <c r="T51" s="413"/>
      <c r="U51" s="414"/>
      <c r="W51" s="412" t="s">
        <v>355</v>
      </c>
      <c r="X51" s="413"/>
      <c r="Y51" s="413"/>
      <c r="Z51" s="413"/>
      <c r="AA51" s="413"/>
      <c r="AB51" s="413"/>
      <c r="AC51" s="413"/>
      <c r="AD51" s="414"/>
    </row>
    <row r="52" spans="1:30" s="34" customFormat="1" ht="16.5" thickBot="1">
      <c r="A52" s="417"/>
      <c r="B52" s="417"/>
      <c r="C52" s="417"/>
      <c r="E52" s="40" t="s">
        <v>158</v>
      </c>
      <c r="F52" s="41" t="s">
        <v>159</v>
      </c>
      <c r="G52" s="329" t="s">
        <v>229</v>
      </c>
      <c r="H52" s="42" t="s">
        <v>123</v>
      </c>
      <c r="I52" s="40" t="s">
        <v>158</v>
      </c>
      <c r="J52" s="41" t="s">
        <v>159</v>
      </c>
      <c r="K52" s="329" t="s">
        <v>229</v>
      </c>
      <c r="L52" s="41" t="s">
        <v>123</v>
      </c>
      <c r="N52" s="40" t="s">
        <v>158</v>
      </c>
      <c r="O52" s="41" t="s">
        <v>159</v>
      </c>
      <c r="P52" s="329" t="s">
        <v>229</v>
      </c>
      <c r="Q52" s="42" t="s">
        <v>123</v>
      </c>
      <c r="R52" s="40" t="s">
        <v>158</v>
      </c>
      <c r="S52" s="41" t="s">
        <v>159</v>
      </c>
      <c r="T52" s="329" t="s">
        <v>229</v>
      </c>
      <c r="U52" s="41" t="s">
        <v>123</v>
      </c>
      <c r="W52" s="40" t="s">
        <v>158</v>
      </c>
      <c r="X52" s="41" t="s">
        <v>159</v>
      </c>
      <c r="Y52" s="329" t="s">
        <v>229</v>
      </c>
      <c r="Z52" s="42" t="s">
        <v>123</v>
      </c>
      <c r="AA52" s="40" t="s">
        <v>158</v>
      </c>
      <c r="AB52" s="41" t="s">
        <v>159</v>
      </c>
      <c r="AC52" s="329" t="s">
        <v>229</v>
      </c>
      <c r="AD52" s="41" t="s">
        <v>123</v>
      </c>
    </row>
    <row r="53" spans="1:30" s="34" customFormat="1">
      <c r="A53" s="417"/>
      <c r="B53" s="417"/>
      <c r="C53" s="417"/>
      <c r="E53" s="53">
        <v>44287</v>
      </c>
      <c r="F53" s="48" t="s">
        <v>230</v>
      </c>
      <c r="G53" s="48"/>
      <c r="H53" s="49">
        <v>4500</v>
      </c>
      <c r="I53" s="43"/>
      <c r="J53" s="44"/>
      <c r="K53" s="44"/>
      <c r="L53" s="45"/>
      <c r="N53" s="53">
        <v>44287</v>
      </c>
      <c r="O53" s="48" t="s">
        <v>230</v>
      </c>
      <c r="P53" s="48"/>
      <c r="Q53" s="49">
        <v>17590</v>
      </c>
      <c r="R53" s="43"/>
      <c r="S53" s="44"/>
      <c r="T53" s="44"/>
      <c r="U53" s="45"/>
      <c r="W53" s="53">
        <v>44287</v>
      </c>
      <c r="X53" s="48" t="s">
        <v>230</v>
      </c>
      <c r="Y53" s="48"/>
      <c r="Z53" s="49">
        <v>30000</v>
      </c>
      <c r="AA53" s="43"/>
      <c r="AB53" s="44"/>
      <c r="AC53" s="44"/>
      <c r="AD53" s="45"/>
    </row>
    <row r="54" spans="1:30" s="34" customFormat="1">
      <c r="A54" s="417"/>
      <c r="B54" s="417"/>
      <c r="C54" s="417"/>
      <c r="E54" s="46"/>
      <c r="F54" s="44"/>
      <c r="G54" s="44"/>
      <c r="H54" s="44"/>
      <c r="I54" s="43"/>
      <c r="J54" s="44"/>
      <c r="K54" s="44"/>
      <c r="L54" s="45"/>
      <c r="N54" s="46"/>
      <c r="O54" s="44"/>
      <c r="P54" s="44"/>
      <c r="Q54" s="44"/>
      <c r="R54" s="43"/>
      <c r="S54" s="44"/>
      <c r="T54" s="44"/>
      <c r="U54" s="45"/>
      <c r="W54" s="46"/>
      <c r="X54" s="44"/>
      <c r="Y54" s="44"/>
      <c r="Z54" s="44"/>
      <c r="AA54" s="43"/>
      <c r="AB54" s="44"/>
      <c r="AC54" s="44"/>
      <c r="AD54" s="45"/>
    </row>
    <row r="55" spans="1:30" s="34" customFormat="1">
      <c r="A55" s="417"/>
      <c r="B55" s="417"/>
      <c r="C55" s="417"/>
      <c r="E55" s="38"/>
      <c r="F55" s="38"/>
      <c r="G55" s="38"/>
      <c r="H55" s="38"/>
      <c r="I55" s="52"/>
      <c r="J55" s="38"/>
      <c r="K55" s="38"/>
      <c r="L55" s="49"/>
      <c r="N55" s="38"/>
      <c r="O55" s="38"/>
      <c r="P55" s="38"/>
      <c r="Q55" s="38"/>
      <c r="R55" s="52"/>
      <c r="S55" s="38"/>
      <c r="T55" s="38"/>
      <c r="U55" s="49"/>
      <c r="W55" s="38"/>
      <c r="X55" s="38"/>
      <c r="Y55" s="38"/>
      <c r="Z55" s="38"/>
      <c r="AA55" s="52"/>
      <c r="AB55" s="38"/>
      <c r="AC55" s="38"/>
      <c r="AD55" s="49"/>
    </row>
    <row r="56" spans="1:30" s="34" customFormat="1">
      <c r="A56" s="417"/>
      <c r="B56" s="417"/>
      <c r="C56" s="417"/>
      <c r="E56" s="38"/>
      <c r="F56" s="38"/>
      <c r="G56" s="38"/>
      <c r="H56" s="38"/>
      <c r="I56" s="52" t="s">
        <v>187</v>
      </c>
      <c r="J56" s="38"/>
      <c r="K56" s="38"/>
      <c r="L56" s="38"/>
      <c r="N56" s="38"/>
      <c r="O56" s="38"/>
      <c r="P56" s="38"/>
      <c r="Q56" s="38"/>
      <c r="R56" s="52" t="s">
        <v>187</v>
      </c>
      <c r="S56" s="38"/>
      <c r="T56" s="38"/>
      <c r="U56" s="38"/>
      <c r="W56" s="38"/>
      <c r="X56" s="38"/>
      <c r="Y56" s="38"/>
      <c r="Z56" s="38"/>
      <c r="AA56" s="52" t="s">
        <v>187</v>
      </c>
      <c r="AB56" s="38"/>
      <c r="AC56" s="38"/>
      <c r="AD56" s="38"/>
    </row>
    <row r="57" spans="1:30" s="34" customFormat="1" ht="16.5" thickBot="1">
      <c r="A57" s="417"/>
      <c r="B57" s="417"/>
      <c r="C57" s="417"/>
      <c r="E57" s="38"/>
      <c r="F57" s="38"/>
      <c r="G57" s="38"/>
      <c r="H57" s="38"/>
      <c r="I57" s="38" t="s">
        <v>187</v>
      </c>
      <c r="J57" s="38"/>
      <c r="K57" s="38"/>
      <c r="L57" s="328">
        <v>560</v>
      </c>
      <c r="N57" s="38"/>
      <c r="O57" s="38"/>
      <c r="P57" s="38"/>
      <c r="Q57" s="38"/>
      <c r="R57" s="38" t="s">
        <v>187</v>
      </c>
      <c r="S57" s="38"/>
      <c r="T57" s="38"/>
      <c r="U57" s="328">
        <v>110</v>
      </c>
      <c r="W57" s="38"/>
      <c r="X57" s="38"/>
      <c r="Y57" s="38"/>
      <c r="Z57" s="38"/>
      <c r="AA57" s="38" t="s">
        <v>187</v>
      </c>
      <c r="AB57" s="38"/>
      <c r="AC57" s="38"/>
      <c r="AD57" s="328">
        <v>120</v>
      </c>
    </row>
    <row r="58" spans="1:30" s="34" customFormat="1" ht="16.5" thickBot="1">
      <c r="A58" s="417"/>
      <c r="B58" s="417"/>
      <c r="C58" s="417"/>
      <c r="E58" s="412" t="s">
        <v>104</v>
      </c>
      <c r="F58" s="413"/>
      <c r="G58" s="413"/>
      <c r="H58" s="413"/>
      <c r="I58" s="413"/>
      <c r="J58" s="413"/>
      <c r="K58" s="413"/>
      <c r="L58" s="414"/>
      <c r="N58" s="412" t="s">
        <v>80</v>
      </c>
      <c r="O58" s="413"/>
      <c r="P58" s="413"/>
      <c r="Q58" s="413"/>
      <c r="R58" s="413"/>
      <c r="S58" s="413"/>
      <c r="T58" s="413"/>
      <c r="U58" s="414"/>
      <c r="W58" s="412" t="s">
        <v>84</v>
      </c>
      <c r="X58" s="413"/>
      <c r="Y58" s="413"/>
      <c r="Z58" s="413"/>
      <c r="AA58" s="413"/>
      <c r="AB58" s="413"/>
      <c r="AC58" s="413"/>
      <c r="AD58" s="414"/>
    </row>
    <row r="59" spans="1:30" s="34" customFormat="1" ht="16.5" thickBot="1">
      <c r="A59" s="417"/>
      <c r="B59" s="417"/>
      <c r="C59" s="417"/>
      <c r="E59" s="40" t="s">
        <v>158</v>
      </c>
      <c r="F59" s="41" t="s">
        <v>159</v>
      </c>
      <c r="G59" s="329" t="s">
        <v>229</v>
      </c>
      <c r="H59" s="42" t="s">
        <v>123</v>
      </c>
      <c r="I59" s="40" t="s">
        <v>158</v>
      </c>
      <c r="J59" s="41" t="s">
        <v>159</v>
      </c>
      <c r="K59" s="329" t="s">
        <v>229</v>
      </c>
      <c r="L59" s="41" t="s">
        <v>123</v>
      </c>
      <c r="N59" s="40" t="s">
        <v>158</v>
      </c>
      <c r="O59" s="41" t="s">
        <v>159</v>
      </c>
      <c r="P59" s="329" t="s">
        <v>229</v>
      </c>
      <c r="Q59" s="42" t="s">
        <v>123</v>
      </c>
      <c r="R59" s="40" t="s">
        <v>158</v>
      </c>
      <c r="S59" s="41" t="s">
        <v>159</v>
      </c>
      <c r="T59" s="329" t="s">
        <v>229</v>
      </c>
      <c r="U59" s="41" t="s">
        <v>123</v>
      </c>
      <c r="W59" s="40" t="s">
        <v>158</v>
      </c>
      <c r="X59" s="41" t="s">
        <v>159</v>
      </c>
      <c r="Y59" s="329" t="s">
        <v>229</v>
      </c>
      <c r="Z59" s="42" t="s">
        <v>123</v>
      </c>
      <c r="AA59" s="40" t="s">
        <v>158</v>
      </c>
      <c r="AB59" s="41" t="s">
        <v>159</v>
      </c>
      <c r="AC59" s="329" t="s">
        <v>229</v>
      </c>
      <c r="AD59" s="41" t="s">
        <v>123</v>
      </c>
    </row>
    <row r="60" spans="1:30" s="34" customFormat="1">
      <c r="A60" s="417"/>
      <c r="B60" s="417"/>
      <c r="C60" s="417"/>
      <c r="E60" s="53">
        <v>44287</v>
      </c>
      <c r="F60" s="48" t="s">
        <v>230</v>
      </c>
      <c r="G60" s="48"/>
      <c r="H60" s="49">
        <v>60455</v>
      </c>
      <c r="I60" s="43"/>
      <c r="J60" s="44"/>
      <c r="K60" s="44"/>
      <c r="L60" s="45"/>
      <c r="N60" s="53">
        <v>44287</v>
      </c>
      <c r="O60" s="48" t="s">
        <v>230</v>
      </c>
      <c r="P60" s="48"/>
      <c r="Q60" s="49">
        <v>400</v>
      </c>
      <c r="R60" s="43"/>
      <c r="S60" s="44"/>
      <c r="T60" s="44"/>
      <c r="U60" s="45"/>
      <c r="W60" s="53">
        <v>44287</v>
      </c>
      <c r="X60" s="48" t="s">
        <v>230</v>
      </c>
      <c r="Y60" s="48"/>
      <c r="Z60" s="49">
        <v>120000</v>
      </c>
      <c r="AA60" s="43"/>
      <c r="AB60" s="44"/>
      <c r="AC60" s="44"/>
      <c r="AD60" s="45"/>
    </row>
    <row r="61" spans="1:30" s="34" customFormat="1">
      <c r="A61" s="417"/>
      <c r="B61" s="417"/>
      <c r="C61" s="417"/>
      <c r="E61" s="46"/>
      <c r="F61" s="44"/>
      <c r="G61" s="44"/>
      <c r="H61" s="44"/>
      <c r="I61" s="43"/>
      <c r="J61" s="44"/>
      <c r="K61" s="44"/>
      <c r="L61" s="45"/>
      <c r="N61" s="46"/>
      <c r="O61" s="44"/>
      <c r="P61" s="44"/>
      <c r="Q61" s="44"/>
      <c r="R61" s="43"/>
      <c r="S61" s="44"/>
      <c r="T61" s="44"/>
      <c r="U61" s="45"/>
      <c r="W61" s="46"/>
      <c r="X61" s="44"/>
      <c r="Y61" s="44"/>
      <c r="Z61" s="44"/>
      <c r="AA61" s="43"/>
      <c r="AB61" s="44"/>
      <c r="AC61" s="44"/>
      <c r="AD61" s="45"/>
    </row>
    <row r="62" spans="1:30" s="34" customFormat="1">
      <c r="A62" s="417"/>
      <c r="B62" s="417"/>
      <c r="C62" s="417"/>
      <c r="E62" s="38"/>
      <c r="F62" s="38"/>
      <c r="G62" s="38"/>
      <c r="H62" s="38"/>
      <c r="I62" s="52"/>
      <c r="J62" s="38"/>
      <c r="K62" s="38"/>
      <c r="L62" s="49"/>
      <c r="N62" s="38"/>
      <c r="O62" s="38"/>
      <c r="P62" s="38"/>
      <c r="Q62" s="38"/>
      <c r="R62" s="52"/>
      <c r="S62" s="38"/>
      <c r="T62" s="38"/>
      <c r="U62" s="49"/>
      <c r="W62" s="38"/>
      <c r="X62" s="38"/>
      <c r="Y62" s="38"/>
      <c r="Z62" s="38"/>
      <c r="AA62" s="52"/>
      <c r="AB62" s="38"/>
      <c r="AC62" s="38"/>
      <c r="AD62" s="49"/>
    </row>
    <row r="63" spans="1:30" s="34" customFormat="1">
      <c r="A63" s="417"/>
      <c r="B63" s="417"/>
      <c r="C63" s="417"/>
      <c r="E63" s="38"/>
      <c r="F63" s="38"/>
      <c r="G63" s="38"/>
      <c r="H63" s="38"/>
      <c r="I63" s="52" t="s">
        <v>187</v>
      </c>
      <c r="J63" s="38"/>
      <c r="K63" s="38"/>
      <c r="L63" s="38"/>
      <c r="N63" s="38"/>
      <c r="O63" s="38"/>
      <c r="P63" s="38"/>
      <c r="Q63" s="38"/>
      <c r="R63" s="52" t="s">
        <v>187</v>
      </c>
      <c r="S63" s="38"/>
      <c r="T63" s="38"/>
      <c r="U63" s="38"/>
      <c r="W63" s="38"/>
      <c r="X63" s="38"/>
      <c r="Y63" s="38"/>
      <c r="Z63" s="38"/>
      <c r="AA63" s="52" t="s">
        <v>187</v>
      </c>
      <c r="AB63" s="38"/>
      <c r="AC63" s="38"/>
      <c r="AD63" s="38"/>
    </row>
    <row r="64" spans="1:30" s="34" customFormat="1" ht="16.5" thickBot="1">
      <c r="A64" s="417"/>
      <c r="B64" s="417"/>
      <c r="C64" s="417"/>
      <c r="E64" s="38"/>
      <c r="F64" s="38"/>
      <c r="G64" s="38"/>
      <c r="H64" s="38"/>
      <c r="I64" s="38" t="s">
        <v>187</v>
      </c>
      <c r="J64" s="38"/>
      <c r="K64" s="38"/>
      <c r="L64" s="328">
        <v>140</v>
      </c>
      <c r="N64" s="38"/>
      <c r="O64" s="38"/>
      <c r="P64" s="38"/>
      <c r="Q64" s="38"/>
      <c r="R64" s="38" t="s">
        <v>187</v>
      </c>
      <c r="S64" s="38"/>
      <c r="T64" s="38"/>
      <c r="U64" s="328">
        <v>141</v>
      </c>
      <c r="W64" s="38"/>
      <c r="X64" s="38"/>
      <c r="Y64" s="38"/>
      <c r="Z64" s="38"/>
      <c r="AA64" s="38" t="s">
        <v>187</v>
      </c>
      <c r="AB64" s="38"/>
      <c r="AC64" s="38"/>
      <c r="AD64" s="328">
        <v>150</v>
      </c>
    </row>
    <row r="65" spans="1:30" s="34" customFormat="1" ht="16.5" thickBot="1">
      <c r="A65" s="417"/>
      <c r="B65" s="417"/>
      <c r="C65" s="417"/>
      <c r="E65" s="412" t="s">
        <v>92</v>
      </c>
      <c r="F65" s="413"/>
      <c r="G65" s="413"/>
      <c r="H65" s="413"/>
      <c r="I65" s="413"/>
      <c r="J65" s="413"/>
      <c r="K65" s="413"/>
      <c r="L65" s="414"/>
      <c r="N65" s="412" t="s">
        <v>356</v>
      </c>
      <c r="O65" s="413"/>
      <c r="P65" s="413"/>
      <c r="Q65" s="413"/>
      <c r="R65" s="413"/>
      <c r="S65" s="413"/>
      <c r="T65" s="413"/>
      <c r="U65" s="414"/>
      <c r="W65" s="412" t="s">
        <v>96</v>
      </c>
      <c r="X65" s="413"/>
      <c r="Y65" s="413"/>
      <c r="Z65" s="413"/>
      <c r="AA65" s="413"/>
      <c r="AB65" s="413"/>
      <c r="AC65" s="413"/>
      <c r="AD65" s="414"/>
    </row>
    <row r="66" spans="1:30" s="34" customFormat="1" ht="16.5" thickBot="1">
      <c r="A66" s="417"/>
      <c r="B66" s="417"/>
      <c r="C66" s="417"/>
      <c r="E66" s="40" t="s">
        <v>158</v>
      </c>
      <c r="F66" s="41" t="s">
        <v>159</v>
      </c>
      <c r="G66" s="329" t="s">
        <v>229</v>
      </c>
      <c r="H66" s="42" t="s">
        <v>123</v>
      </c>
      <c r="I66" s="40" t="s">
        <v>158</v>
      </c>
      <c r="J66" s="41" t="s">
        <v>159</v>
      </c>
      <c r="K66" s="329" t="s">
        <v>229</v>
      </c>
      <c r="L66" s="41" t="s">
        <v>123</v>
      </c>
      <c r="N66" s="40" t="s">
        <v>158</v>
      </c>
      <c r="O66" s="41" t="s">
        <v>159</v>
      </c>
      <c r="P66" s="329" t="s">
        <v>229</v>
      </c>
      <c r="Q66" s="42" t="s">
        <v>123</v>
      </c>
      <c r="R66" s="40" t="s">
        <v>158</v>
      </c>
      <c r="S66" s="41" t="s">
        <v>159</v>
      </c>
      <c r="T66" s="329" t="s">
        <v>229</v>
      </c>
      <c r="U66" s="41" t="s">
        <v>123</v>
      </c>
      <c r="W66" s="40" t="s">
        <v>158</v>
      </c>
      <c r="X66" s="41" t="s">
        <v>159</v>
      </c>
      <c r="Y66" s="329" t="s">
        <v>229</v>
      </c>
      <c r="Z66" s="42" t="s">
        <v>123</v>
      </c>
      <c r="AA66" s="40" t="s">
        <v>158</v>
      </c>
      <c r="AB66" s="41" t="s">
        <v>159</v>
      </c>
      <c r="AC66" s="329" t="s">
        <v>229</v>
      </c>
      <c r="AD66" s="41" t="s">
        <v>123</v>
      </c>
    </row>
    <row r="67" spans="1:30" s="34" customFormat="1">
      <c r="A67" s="417"/>
      <c r="B67" s="417"/>
      <c r="C67" s="417"/>
      <c r="E67" s="53">
        <v>44287</v>
      </c>
      <c r="F67" s="48" t="s">
        <v>230</v>
      </c>
      <c r="G67" s="48"/>
      <c r="H67" s="49">
        <v>5800</v>
      </c>
      <c r="I67" s="43"/>
      <c r="J67" s="44"/>
      <c r="K67" s="44"/>
      <c r="L67" s="45"/>
      <c r="N67" s="46"/>
      <c r="O67" s="44"/>
      <c r="P67" s="44"/>
      <c r="Q67" s="45"/>
      <c r="R67" s="47">
        <v>44287</v>
      </c>
      <c r="S67" s="48" t="s">
        <v>230</v>
      </c>
      <c r="T67" s="48"/>
      <c r="U67" s="49">
        <v>1250</v>
      </c>
      <c r="W67" s="53">
        <v>44287</v>
      </c>
      <c r="X67" s="48" t="s">
        <v>230</v>
      </c>
      <c r="Y67" s="48"/>
      <c r="Z67" s="49">
        <v>30000</v>
      </c>
      <c r="AA67" s="43"/>
      <c r="AB67" s="44"/>
      <c r="AC67" s="44"/>
      <c r="AD67" s="45"/>
    </row>
    <row r="68" spans="1:30" s="34" customFormat="1">
      <c r="A68" s="417"/>
      <c r="B68" s="417"/>
      <c r="C68" s="417"/>
      <c r="E68" s="53"/>
      <c r="F68" s="48"/>
      <c r="G68" s="48"/>
      <c r="H68" s="48"/>
      <c r="I68" s="43"/>
      <c r="J68" s="44"/>
      <c r="K68" s="44"/>
      <c r="L68" s="45"/>
      <c r="N68" s="46"/>
      <c r="O68" s="44"/>
      <c r="P68" s="44"/>
      <c r="Q68" s="44"/>
      <c r="R68" s="43"/>
      <c r="S68" s="44"/>
      <c r="T68" s="44"/>
      <c r="U68" s="45"/>
      <c r="W68" s="46"/>
      <c r="X68" s="44"/>
      <c r="Y68" s="44"/>
      <c r="Z68" s="44"/>
      <c r="AA68" s="43"/>
      <c r="AB68" s="44"/>
      <c r="AC68" s="44"/>
      <c r="AD68" s="45"/>
    </row>
    <row r="69" spans="1:30" s="34" customFormat="1">
      <c r="A69" s="417"/>
      <c r="B69" s="417"/>
      <c r="C69" s="417"/>
      <c r="E69" s="38"/>
      <c r="F69" s="38"/>
      <c r="G69" s="38"/>
      <c r="H69" s="38"/>
      <c r="I69" s="52"/>
      <c r="J69" s="38"/>
      <c r="K69" s="38"/>
      <c r="L69" s="49"/>
      <c r="N69" s="38"/>
      <c r="O69" s="38"/>
      <c r="P69" s="38"/>
      <c r="Q69" s="38"/>
      <c r="R69" s="52"/>
      <c r="S69" s="38"/>
      <c r="T69" s="38"/>
      <c r="U69" s="49"/>
      <c r="W69" s="38"/>
      <c r="X69" s="38"/>
      <c r="Y69" s="38"/>
      <c r="Z69" s="38"/>
      <c r="AA69" s="52"/>
      <c r="AB69" s="38"/>
      <c r="AC69" s="38"/>
      <c r="AD69" s="49"/>
    </row>
    <row r="70" spans="1:30" s="34" customFormat="1">
      <c r="A70" s="417"/>
      <c r="B70" s="417"/>
      <c r="C70" s="417"/>
      <c r="E70" s="38"/>
      <c r="F70" s="38"/>
      <c r="G70" s="38"/>
      <c r="H70" s="38"/>
      <c r="I70" s="52" t="s">
        <v>187</v>
      </c>
      <c r="J70" s="38"/>
      <c r="K70" s="38"/>
      <c r="L70" s="38"/>
      <c r="N70" s="38"/>
      <c r="O70" s="38"/>
      <c r="P70" s="38"/>
      <c r="Q70" s="38"/>
      <c r="R70" s="52" t="s">
        <v>187</v>
      </c>
      <c r="S70" s="38"/>
      <c r="T70" s="38"/>
      <c r="U70" s="38"/>
      <c r="W70" s="38"/>
      <c r="X70" s="38"/>
      <c r="Y70" s="38"/>
      <c r="Z70" s="38"/>
      <c r="AA70" s="52" t="s">
        <v>187</v>
      </c>
      <c r="AB70" s="38"/>
      <c r="AC70" s="38"/>
      <c r="AD70" s="38"/>
    </row>
    <row r="71" spans="1:30" s="34" customFormat="1" ht="16.5" thickBot="1">
      <c r="A71" s="417"/>
      <c r="B71" s="417"/>
      <c r="C71" s="417"/>
      <c r="E71" s="38"/>
      <c r="F71" s="38"/>
      <c r="G71" s="38"/>
      <c r="H71" s="38"/>
      <c r="I71" s="38" t="s">
        <v>187</v>
      </c>
      <c r="J71" s="38"/>
      <c r="K71" s="38"/>
      <c r="L71" s="328">
        <v>230</v>
      </c>
      <c r="N71" s="38"/>
      <c r="O71" s="38"/>
      <c r="P71" s="38"/>
      <c r="Q71" s="38"/>
      <c r="R71" s="38" t="s">
        <v>187</v>
      </c>
      <c r="S71" s="38"/>
      <c r="T71" s="38"/>
      <c r="U71" s="328">
        <v>220</v>
      </c>
      <c r="W71" s="38"/>
      <c r="X71" s="38"/>
      <c r="Y71" s="38"/>
      <c r="Z71" s="38"/>
      <c r="AA71" s="38" t="s">
        <v>187</v>
      </c>
      <c r="AB71" s="38"/>
      <c r="AC71" s="38"/>
      <c r="AD71" s="328">
        <v>151</v>
      </c>
    </row>
    <row r="72" spans="1:30" s="34" customFormat="1" ht="16.5" thickBot="1">
      <c r="A72" s="417"/>
      <c r="B72" s="417"/>
      <c r="C72" s="417"/>
      <c r="E72" s="412" t="s">
        <v>357</v>
      </c>
      <c r="F72" s="413"/>
      <c r="G72" s="413"/>
      <c r="H72" s="413"/>
      <c r="I72" s="413"/>
      <c r="J72" s="413"/>
      <c r="K72" s="413"/>
      <c r="L72" s="414"/>
      <c r="N72" s="412" t="s">
        <v>358</v>
      </c>
      <c r="O72" s="413"/>
      <c r="P72" s="413"/>
      <c r="Q72" s="413"/>
      <c r="R72" s="413"/>
      <c r="S72" s="413"/>
      <c r="T72" s="413"/>
      <c r="U72" s="414"/>
      <c r="W72" s="412" t="s">
        <v>359</v>
      </c>
      <c r="X72" s="413"/>
      <c r="Y72" s="413"/>
      <c r="Z72" s="413"/>
      <c r="AA72" s="413"/>
      <c r="AB72" s="413"/>
      <c r="AC72" s="413"/>
      <c r="AD72" s="414"/>
    </row>
    <row r="73" spans="1:30" s="34" customFormat="1" ht="16.5" thickBot="1">
      <c r="A73" s="417"/>
      <c r="B73" s="417"/>
      <c r="C73" s="417"/>
      <c r="E73" s="40" t="s">
        <v>158</v>
      </c>
      <c r="F73" s="41" t="s">
        <v>159</v>
      </c>
      <c r="G73" s="329" t="s">
        <v>229</v>
      </c>
      <c r="H73" s="42" t="s">
        <v>123</v>
      </c>
      <c r="I73" s="40" t="s">
        <v>158</v>
      </c>
      <c r="J73" s="41" t="s">
        <v>159</v>
      </c>
      <c r="K73" s="329" t="s">
        <v>229</v>
      </c>
      <c r="L73" s="41" t="s">
        <v>123</v>
      </c>
      <c r="N73" s="40" t="s">
        <v>158</v>
      </c>
      <c r="O73" s="41" t="s">
        <v>159</v>
      </c>
      <c r="P73" s="329" t="s">
        <v>229</v>
      </c>
      <c r="Q73" s="42" t="s">
        <v>123</v>
      </c>
      <c r="R73" s="40" t="s">
        <v>158</v>
      </c>
      <c r="S73" s="41" t="s">
        <v>159</v>
      </c>
      <c r="T73" s="329" t="s">
        <v>229</v>
      </c>
      <c r="U73" s="41" t="s">
        <v>123</v>
      </c>
      <c r="W73" s="40" t="s">
        <v>158</v>
      </c>
      <c r="X73" s="41" t="s">
        <v>159</v>
      </c>
      <c r="Y73" s="329" t="s">
        <v>229</v>
      </c>
      <c r="Z73" s="42" t="s">
        <v>123</v>
      </c>
      <c r="AA73" s="40" t="s">
        <v>158</v>
      </c>
      <c r="AB73" s="41" t="s">
        <v>159</v>
      </c>
      <c r="AC73" s="329" t="s">
        <v>229</v>
      </c>
      <c r="AD73" s="41" t="s">
        <v>123</v>
      </c>
    </row>
    <row r="74" spans="1:30" s="34" customFormat="1">
      <c r="A74" s="417"/>
      <c r="B74" s="417"/>
      <c r="C74" s="417"/>
      <c r="E74" s="46"/>
      <c r="F74" s="44"/>
      <c r="G74" s="44"/>
      <c r="H74" s="45"/>
      <c r="I74" s="47">
        <v>44287</v>
      </c>
      <c r="J74" s="48" t="s">
        <v>230</v>
      </c>
      <c r="K74" s="48"/>
      <c r="L74" s="49">
        <v>50000</v>
      </c>
      <c r="N74" s="46"/>
      <c r="O74" s="44"/>
      <c r="P74" s="44"/>
      <c r="Q74" s="45"/>
      <c r="R74" s="47">
        <v>44287</v>
      </c>
      <c r="S74" s="48" t="s">
        <v>230</v>
      </c>
      <c r="T74" s="48"/>
      <c r="U74" s="49">
        <v>5640</v>
      </c>
      <c r="W74" s="46"/>
      <c r="X74" s="44"/>
      <c r="Y74" s="44"/>
      <c r="Z74" s="45"/>
      <c r="AA74" s="47">
        <v>44287</v>
      </c>
      <c r="AB74" s="48" t="s">
        <v>230</v>
      </c>
      <c r="AC74" s="48"/>
      <c r="AD74" s="49">
        <v>5700</v>
      </c>
    </row>
    <row r="75" spans="1:30" s="34" customFormat="1">
      <c r="A75" s="417"/>
      <c r="B75" s="417"/>
      <c r="C75" s="417"/>
      <c r="E75" s="46"/>
      <c r="F75" s="44"/>
      <c r="G75" s="44"/>
      <c r="H75" s="44"/>
      <c r="I75" s="43"/>
      <c r="J75" s="44"/>
      <c r="K75" s="44"/>
      <c r="L75" s="45"/>
      <c r="N75" s="46"/>
      <c r="O75" s="44"/>
      <c r="P75" s="44"/>
      <c r="Q75" s="44"/>
      <c r="R75" s="43"/>
      <c r="S75" s="44"/>
      <c r="T75" s="44"/>
      <c r="U75" s="45"/>
      <c r="W75" s="46"/>
      <c r="X75" s="44"/>
      <c r="Y75" s="44"/>
      <c r="Z75" s="44"/>
      <c r="AA75" s="43"/>
      <c r="AB75" s="44"/>
      <c r="AC75" s="44"/>
      <c r="AD75" s="45"/>
    </row>
    <row r="76" spans="1:30" s="34" customFormat="1">
      <c r="A76" s="417"/>
      <c r="B76" s="417"/>
      <c r="C76" s="417"/>
      <c r="E76" s="38"/>
      <c r="F76" s="38"/>
      <c r="G76" s="38"/>
      <c r="H76" s="38"/>
      <c r="I76" s="52"/>
      <c r="J76" s="38"/>
      <c r="K76" s="38"/>
      <c r="L76" s="49"/>
      <c r="N76" s="38"/>
      <c r="O76" s="38"/>
      <c r="P76" s="38"/>
      <c r="Q76" s="38"/>
      <c r="R76" s="52"/>
      <c r="S76" s="38"/>
      <c r="T76" s="38"/>
      <c r="U76" s="49"/>
      <c r="W76" s="38"/>
      <c r="X76" s="38"/>
      <c r="Y76" s="38"/>
      <c r="Z76" s="38"/>
      <c r="AA76" s="52"/>
      <c r="AB76" s="38"/>
      <c r="AC76" s="38"/>
      <c r="AD76" s="49"/>
    </row>
    <row r="77" spans="1:30" s="34" customFormat="1">
      <c r="A77" s="417"/>
      <c r="B77" s="417"/>
      <c r="C77" s="417"/>
      <c r="E77" s="38"/>
      <c r="F77" s="38"/>
      <c r="G77" s="38"/>
      <c r="H77" s="38"/>
      <c r="I77" s="52" t="s">
        <v>187</v>
      </c>
      <c r="J77" s="38"/>
      <c r="K77" s="38"/>
      <c r="L77" s="38"/>
      <c r="N77" s="38"/>
      <c r="O77" s="38"/>
      <c r="P77" s="38"/>
      <c r="Q77" s="38"/>
      <c r="R77" s="52" t="s">
        <v>187</v>
      </c>
      <c r="S77" s="38"/>
      <c r="T77" s="38"/>
      <c r="U77" s="38"/>
      <c r="W77" s="38"/>
      <c r="X77" s="38"/>
      <c r="Y77" s="38"/>
      <c r="Z77" s="38"/>
      <c r="AA77" s="52" t="s">
        <v>187</v>
      </c>
      <c r="AB77" s="38"/>
      <c r="AC77" s="38"/>
      <c r="AD77" s="38"/>
    </row>
    <row r="78" spans="1:30" s="34" customFormat="1" ht="16.5" thickBot="1">
      <c r="A78" s="417"/>
      <c r="B78" s="417"/>
      <c r="C78" s="417"/>
      <c r="E78" s="38"/>
      <c r="F78" s="38"/>
      <c r="G78" s="38"/>
      <c r="H78" s="38"/>
      <c r="I78" s="38" t="s">
        <v>187</v>
      </c>
      <c r="J78" s="38"/>
      <c r="K78" s="38"/>
      <c r="L78" s="328">
        <v>235</v>
      </c>
      <c r="N78" s="38"/>
      <c r="O78" s="38"/>
      <c r="P78" s="38"/>
      <c r="Q78" s="38"/>
      <c r="R78" s="38" t="s">
        <v>187</v>
      </c>
      <c r="S78" s="38"/>
      <c r="T78" s="38"/>
      <c r="U78" s="328">
        <v>310</v>
      </c>
      <c r="W78" s="38"/>
      <c r="X78" s="38"/>
      <c r="Y78" s="38"/>
      <c r="Z78" s="38"/>
      <c r="AA78" s="38" t="s">
        <v>187</v>
      </c>
      <c r="AB78" s="38"/>
      <c r="AC78" s="38"/>
      <c r="AD78" s="39">
        <v>490</v>
      </c>
    </row>
    <row r="79" spans="1:30" s="34" customFormat="1" ht="16.5" thickBot="1">
      <c r="A79" s="417"/>
      <c r="B79" s="417"/>
      <c r="C79" s="417"/>
      <c r="E79" s="412" t="s">
        <v>360</v>
      </c>
      <c r="F79" s="413"/>
      <c r="G79" s="413"/>
      <c r="H79" s="413"/>
      <c r="I79" s="413"/>
      <c r="J79" s="413"/>
      <c r="K79" s="413"/>
      <c r="L79" s="414"/>
      <c r="N79" s="412" t="s">
        <v>77</v>
      </c>
      <c r="O79" s="413"/>
      <c r="P79" s="413"/>
      <c r="Q79" s="413"/>
      <c r="R79" s="413"/>
      <c r="S79" s="413"/>
      <c r="T79" s="413"/>
      <c r="U79" s="414"/>
      <c r="W79" s="412" t="s">
        <v>361</v>
      </c>
      <c r="X79" s="413"/>
      <c r="Y79" s="413"/>
      <c r="Z79" s="413"/>
      <c r="AA79" s="413"/>
      <c r="AB79" s="413"/>
      <c r="AC79" s="413"/>
      <c r="AD79" s="414"/>
    </row>
    <row r="80" spans="1:30" s="34" customFormat="1" ht="16.5" thickBot="1">
      <c r="A80" s="417"/>
      <c r="B80" s="417"/>
      <c r="C80" s="417"/>
      <c r="E80" s="40" t="s">
        <v>158</v>
      </c>
      <c r="F80" s="41" t="s">
        <v>159</v>
      </c>
      <c r="G80" s="329" t="s">
        <v>229</v>
      </c>
      <c r="H80" s="42" t="s">
        <v>123</v>
      </c>
      <c r="I80" s="40" t="s">
        <v>158</v>
      </c>
      <c r="J80" s="41" t="s">
        <v>159</v>
      </c>
      <c r="K80" s="329" t="s">
        <v>229</v>
      </c>
      <c r="L80" s="41" t="s">
        <v>123</v>
      </c>
      <c r="N80" s="40" t="s">
        <v>158</v>
      </c>
      <c r="O80" s="41" t="s">
        <v>159</v>
      </c>
      <c r="P80" s="329" t="s">
        <v>229</v>
      </c>
      <c r="Q80" s="42" t="s">
        <v>123</v>
      </c>
      <c r="R80" s="40" t="s">
        <v>158</v>
      </c>
      <c r="S80" s="41" t="s">
        <v>159</v>
      </c>
      <c r="T80" s="329" t="s">
        <v>229</v>
      </c>
      <c r="U80" s="41" t="s">
        <v>123</v>
      </c>
      <c r="W80" s="40" t="s">
        <v>158</v>
      </c>
      <c r="X80" s="41" t="s">
        <v>159</v>
      </c>
      <c r="Y80" s="329" t="s">
        <v>229</v>
      </c>
      <c r="Z80" s="42" t="s">
        <v>123</v>
      </c>
      <c r="AA80" s="40" t="s">
        <v>158</v>
      </c>
      <c r="AB80" s="41" t="s">
        <v>159</v>
      </c>
      <c r="AC80" s="329" t="s">
        <v>229</v>
      </c>
      <c r="AD80" s="41" t="s">
        <v>123</v>
      </c>
    </row>
    <row r="81" spans="1:30" s="34" customFormat="1">
      <c r="A81" s="417"/>
      <c r="B81" s="417"/>
      <c r="C81" s="417"/>
      <c r="E81" s="46"/>
      <c r="F81" s="44"/>
      <c r="G81" s="44"/>
      <c r="H81" s="45"/>
      <c r="I81" s="47">
        <v>44287</v>
      </c>
      <c r="J81" s="48" t="s">
        <v>230</v>
      </c>
      <c r="K81" s="48"/>
      <c r="L81" s="49">
        <v>60000</v>
      </c>
      <c r="N81" s="46"/>
      <c r="O81" s="44"/>
      <c r="P81" s="44"/>
      <c r="Q81" s="45"/>
      <c r="R81" s="47">
        <v>44287</v>
      </c>
      <c r="S81" s="48" t="s">
        <v>230</v>
      </c>
      <c r="T81" s="48"/>
      <c r="U81" s="49">
        <v>103440.04</v>
      </c>
      <c r="W81" s="53"/>
      <c r="X81" s="48"/>
      <c r="Y81" s="48"/>
      <c r="Z81" s="49"/>
      <c r="AA81" s="43"/>
      <c r="AB81" s="44"/>
      <c r="AC81" s="44"/>
      <c r="AD81" s="45"/>
    </row>
    <row r="82" spans="1:30" s="34" customFormat="1">
      <c r="A82" s="417"/>
      <c r="B82" s="417"/>
      <c r="C82" s="417"/>
      <c r="E82" s="46"/>
      <c r="F82" s="44"/>
      <c r="G82" s="44"/>
      <c r="H82" s="44"/>
      <c r="I82" s="43"/>
      <c r="J82" s="44"/>
      <c r="K82" s="44"/>
      <c r="L82" s="45"/>
      <c r="N82" s="46"/>
      <c r="O82" s="44"/>
      <c r="P82" s="44"/>
      <c r="Q82" s="44"/>
      <c r="R82" s="43"/>
      <c r="S82" s="44"/>
      <c r="T82" s="44"/>
      <c r="U82" s="45"/>
      <c r="W82" s="46"/>
      <c r="X82" s="44"/>
      <c r="Y82" s="44"/>
      <c r="Z82" s="44"/>
      <c r="AA82" s="43"/>
      <c r="AB82" s="44"/>
      <c r="AC82" s="44"/>
      <c r="AD82" s="45"/>
    </row>
    <row r="83" spans="1:30" s="34" customFormat="1">
      <c r="A83" s="417"/>
      <c r="B83" s="417"/>
      <c r="C83" s="417"/>
      <c r="E83" s="38"/>
      <c r="F83" s="38"/>
      <c r="G83" s="38"/>
      <c r="H83" s="38"/>
      <c r="I83" s="52"/>
      <c r="J83" s="38"/>
      <c r="K83" s="38"/>
      <c r="L83" s="49"/>
      <c r="N83" s="38"/>
      <c r="O83" s="38"/>
      <c r="P83" s="38"/>
      <c r="Q83" s="38"/>
      <c r="R83" s="52"/>
      <c r="S83" s="38"/>
      <c r="T83" s="38"/>
      <c r="U83" s="49"/>
      <c r="W83" s="38"/>
      <c r="X83" s="38"/>
      <c r="Y83" s="38"/>
      <c r="Z83" s="38"/>
      <c r="AA83" s="52"/>
      <c r="AB83" s="38"/>
      <c r="AC83" s="38"/>
      <c r="AD83" s="49"/>
    </row>
    <row r="84" spans="1:30" s="34" customFormat="1">
      <c r="A84" s="417"/>
      <c r="B84" s="417"/>
      <c r="C84" s="417"/>
      <c r="E84" s="38"/>
      <c r="F84" s="38"/>
      <c r="G84" s="38"/>
      <c r="H84" s="38"/>
      <c r="I84" s="52" t="s">
        <v>187</v>
      </c>
      <c r="J84" s="38"/>
      <c r="K84" s="38"/>
      <c r="L84" s="38"/>
      <c r="N84" s="38"/>
      <c r="O84" s="38"/>
      <c r="P84" s="38"/>
      <c r="Q84" s="38"/>
      <c r="R84" s="52" t="s">
        <v>187</v>
      </c>
      <c r="S84" s="38"/>
      <c r="T84" s="38"/>
      <c r="U84" s="38"/>
      <c r="W84" s="38"/>
      <c r="X84" s="38"/>
      <c r="Y84" s="38"/>
      <c r="Z84" s="38"/>
      <c r="AA84" s="52" t="s">
        <v>187</v>
      </c>
      <c r="AB84" s="38"/>
      <c r="AC84" s="38"/>
      <c r="AD84" s="38"/>
    </row>
    <row r="85" spans="1:30" s="34" customFormat="1" ht="16.5" thickBot="1">
      <c r="A85" s="417"/>
      <c r="B85" s="417"/>
      <c r="C85" s="417"/>
      <c r="E85" s="38"/>
      <c r="F85" s="38"/>
      <c r="G85" s="38"/>
      <c r="H85" s="38"/>
      <c r="I85" s="38" t="s">
        <v>187</v>
      </c>
      <c r="J85" s="38"/>
      <c r="K85" s="38"/>
      <c r="L85" s="328">
        <v>400</v>
      </c>
      <c r="N85" s="38"/>
      <c r="O85" s="38"/>
      <c r="P85" s="38"/>
      <c r="Q85" s="38"/>
      <c r="R85" s="38" t="s">
        <v>187</v>
      </c>
      <c r="S85" s="38"/>
      <c r="T85" s="38"/>
      <c r="U85" s="328">
        <v>565</v>
      </c>
      <c r="W85" s="36"/>
      <c r="X85" s="36"/>
      <c r="Y85" s="36"/>
      <c r="Z85" s="36"/>
      <c r="AA85" s="36"/>
      <c r="AB85" s="36"/>
      <c r="AC85" s="36"/>
      <c r="AD85" s="36"/>
    </row>
    <row r="86" spans="1:30" s="34" customFormat="1" ht="16.5" thickBot="1">
      <c r="A86" s="417"/>
      <c r="B86" s="417"/>
      <c r="C86" s="417"/>
      <c r="E86" s="412" t="s">
        <v>73</v>
      </c>
      <c r="F86" s="413"/>
      <c r="G86" s="413"/>
      <c r="H86" s="413"/>
      <c r="I86" s="413"/>
      <c r="J86" s="413"/>
      <c r="K86" s="413"/>
      <c r="L86" s="414"/>
      <c r="N86" s="412" t="s">
        <v>105</v>
      </c>
      <c r="O86" s="413"/>
      <c r="P86" s="413"/>
      <c r="Q86" s="413"/>
      <c r="R86" s="413"/>
      <c r="S86" s="413"/>
      <c r="T86" s="413"/>
      <c r="U86" s="414"/>
    </row>
    <row r="87" spans="1:30" s="34" customFormat="1" ht="16.5" thickBot="1">
      <c r="A87" s="417"/>
      <c r="B87" s="417"/>
      <c r="C87" s="417"/>
      <c r="E87" s="40" t="s">
        <v>158</v>
      </c>
      <c r="F87" s="41" t="s">
        <v>159</v>
      </c>
      <c r="G87" s="329" t="s">
        <v>229</v>
      </c>
      <c r="H87" s="42" t="s">
        <v>123</v>
      </c>
      <c r="I87" s="40" t="s">
        <v>158</v>
      </c>
      <c r="J87" s="41" t="s">
        <v>159</v>
      </c>
      <c r="K87" s="329" t="s">
        <v>229</v>
      </c>
      <c r="L87" s="41" t="s">
        <v>123</v>
      </c>
      <c r="N87" s="40" t="s">
        <v>158</v>
      </c>
      <c r="O87" s="41" t="s">
        <v>159</v>
      </c>
      <c r="P87" s="329" t="s">
        <v>229</v>
      </c>
      <c r="Q87" s="42" t="s">
        <v>123</v>
      </c>
      <c r="R87" s="40" t="s">
        <v>158</v>
      </c>
      <c r="S87" s="41" t="s">
        <v>159</v>
      </c>
      <c r="T87" s="329" t="s">
        <v>229</v>
      </c>
      <c r="U87" s="41" t="s">
        <v>123</v>
      </c>
    </row>
    <row r="88" spans="1:30" s="34" customFormat="1">
      <c r="A88" s="417"/>
      <c r="B88" s="417"/>
      <c r="C88" s="417"/>
      <c r="E88" s="46"/>
      <c r="F88" s="44"/>
      <c r="G88" s="44"/>
      <c r="H88" s="45"/>
      <c r="I88" s="47">
        <v>44287</v>
      </c>
      <c r="J88" s="48" t="s">
        <v>73</v>
      </c>
      <c r="K88" s="48"/>
      <c r="L88" s="49">
        <v>350000</v>
      </c>
      <c r="N88" s="46"/>
      <c r="O88" s="44"/>
      <c r="P88" s="44"/>
      <c r="Q88" s="45"/>
      <c r="R88" s="47"/>
      <c r="S88" s="48"/>
      <c r="T88" s="48"/>
      <c r="U88" s="49"/>
    </row>
    <row r="89" spans="1:30" s="34" customFormat="1">
      <c r="A89" s="417"/>
      <c r="B89" s="417"/>
      <c r="C89" s="417"/>
      <c r="E89" s="46"/>
      <c r="F89" s="44"/>
      <c r="G89" s="44"/>
      <c r="H89" s="44"/>
      <c r="I89" s="43"/>
      <c r="J89" s="44"/>
      <c r="K89" s="44"/>
      <c r="L89" s="45"/>
      <c r="N89" s="46"/>
      <c r="O89" s="44"/>
      <c r="P89" s="44"/>
      <c r="Q89" s="44"/>
      <c r="R89" s="43"/>
      <c r="S89" s="44"/>
      <c r="T89" s="44"/>
      <c r="U89" s="45"/>
    </row>
    <row r="90" spans="1:30" s="34" customFormat="1">
      <c r="A90" s="417"/>
      <c r="B90" s="417"/>
      <c r="C90" s="417"/>
      <c r="E90" s="38"/>
      <c r="F90" s="38"/>
      <c r="G90" s="38"/>
      <c r="H90" s="38"/>
      <c r="I90" s="52"/>
      <c r="J90" s="38"/>
      <c r="K90" s="38"/>
      <c r="L90" s="49"/>
      <c r="N90" s="38"/>
      <c r="O90" s="38"/>
      <c r="P90" s="38"/>
      <c r="Q90" s="38"/>
      <c r="R90" s="52"/>
      <c r="S90" s="38"/>
      <c r="T90" s="38"/>
      <c r="U90" s="49"/>
    </row>
    <row r="91" spans="1:30" s="34" customFormat="1">
      <c r="A91" s="417"/>
      <c r="B91" s="417"/>
      <c r="C91" s="417"/>
      <c r="E91" s="38"/>
      <c r="F91" s="38"/>
      <c r="G91" s="38"/>
      <c r="H91" s="38"/>
      <c r="I91" s="52" t="s">
        <v>187</v>
      </c>
      <c r="J91" s="38"/>
      <c r="K91" s="38"/>
      <c r="L91" s="38"/>
      <c r="N91" s="38"/>
      <c r="O91" s="38"/>
      <c r="P91" s="38"/>
      <c r="Q91" s="38"/>
      <c r="R91" s="52" t="s">
        <v>187</v>
      </c>
      <c r="S91" s="38"/>
      <c r="T91" s="38"/>
      <c r="U91" s="38"/>
    </row>
    <row r="92" spans="1:30" s="34" customFormat="1">
      <c r="A92" s="417"/>
      <c r="B92" s="417"/>
      <c r="C92" s="417"/>
      <c r="E92" s="36"/>
      <c r="F92" s="36"/>
      <c r="G92" s="36"/>
      <c r="H92" s="36"/>
      <c r="I92" s="36"/>
      <c r="J92" s="36"/>
      <c r="K92" s="36"/>
      <c r="L92" s="36"/>
      <c r="N92" s="36"/>
      <c r="O92" s="36"/>
      <c r="P92" s="36"/>
      <c r="Q92" s="36"/>
      <c r="R92" s="36"/>
      <c r="S92" s="36"/>
      <c r="T92" s="36"/>
      <c r="U92" s="36"/>
    </row>
    <row r="93" spans="1:30" s="34" customFormat="1">
      <c r="A93" s="417"/>
      <c r="B93" s="417"/>
      <c r="C93" s="417"/>
    </row>
    <row r="94" spans="1:30" s="34" customFormat="1">
      <c r="A94" s="417"/>
      <c r="B94" s="417"/>
      <c r="C94" s="417"/>
    </row>
    <row r="95" spans="1:30" s="34" customFormat="1">
      <c r="A95" s="417"/>
      <c r="B95" s="417"/>
      <c r="C95" s="417"/>
    </row>
    <row r="96" spans="1:30" s="34" customFormat="1">
      <c r="A96" s="417"/>
      <c r="B96" s="417"/>
      <c r="C96" s="417"/>
    </row>
    <row r="97" spans="1:3" s="34" customFormat="1">
      <c r="A97" s="417"/>
      <c r="B97" s="417"/>
      <c r="C97" s="417"/>
    </row>
    <row r="98" spans="1:3" s="34" customFormat="1">
      <c r="A98" s="417"/>
      <c r="B98" s="417"/>
      <c r="C98" s="417"/>
    </row>
    <row r="99" spans="1:3" s="34" customFormat="1">
      <c r="A99" s="417"/>
      <c r="B99" s="417"/>
      <c r="C99" s="417"/>
    </row>
    <row r="100" spans="1:3" s="34" customFormat="1">
      <c r="A100" s="417"/>
      <c r="B100" s="417"/>
      <c r="C100" s="417"/>
    </row>
    <row r="101" spans="1:3" s="34" customFormat="1">
      <c r="A101" s="417"/>
      <c r="B101" s="417"/>
      <c r="C101" s="417"/>
    </row>
    <row r="102" spans="1:3" s="34" customFormat="1">
      <c r="A102" s="417"/>
      <c r="B102" s="417"/>
      <c r="C102" s="417"/>
    </row>
    <row r="103" spans="1:3" s="34" customFormat="1">
      <c r="A103" s="417"/>
      <c r="B103" s="417"/>
      <c r="C103" s="417"/>
    </row>
    <row r="104" spans="1:3" s="34" customFormat="1">
      <c r="A104" s="417"/>
      <c r="B104" s="417"/>
      <c r="C104" s="417"/>
    </row>
    <row r="105" spans="1:3" s="34" customFormat="1">
      <c r="A105" s="417"/>
      <c r="B105" s="417"/>
      <c r="C105" s="417"/>
    </row>
    <row r="106" spans="1:3" s="34" customFormat="1">
      <c r="A106" s="417"/>
      <c r="B106" s="417"/>
      <c r="C106" s="417"/>
    </row>
    <row r="107" spans="1:3" s="34" customFormat="1">
      <c r="A107" s="417"/>
      <c r="B107" s="417"/>
      <c r="C107" s="417"/>
    </row>
    <row r="108" spans="1:3" s="34" customFormat="1">
      <c r="A108" s="417"/>
      <c r="B108" s="417"/>
      <c r="C108" s="417"/>
    </row>
    <row r="109" spans="1:3" s="34" customFormat="1">
      <c r="A109" s="417"/>
      <c r="B109" s="417"/>
      <c r="C109" s="417"/>
    </row>
    <row r="110" spans="1:3" s="34" customFormat="1">
      <c r="A110" s="417"/>
      <c r="B110" s="417"/>
      <c r="C110" s="417"/>
    </row>
    <row r="111" spans="1:3" s="34" customFormat="1">
      <c r="A111" s="417"/>
      <c r="B111" s="417"/>
      <c r="C111" s="417"/>
    </row>
    <row r="112" spans="1:3" s="34" customFormat="1">
      <c r="A112" s="417"/>
      <c r="B112" s="417"/>
      <c r="C112" s="417"/>
    </row>
    <row r="113" spans="1:3" s="34" customFormat="1">
      <c r="A113" s="417"/>
      <c r="B113" s="417"/>
      <c r="C113" s="417"/>
    </row>
    <row r="114" spans="1:3" s="34" customFormat="1">
      <c r="A114" s="417"/>
      <c r="B114" s="417"/>
      <c r="C114" s="417"/>
    </row>
    <row r="115" spans="1:3" s="34" customFormat="1">
      <c r="A115" s="417"/>
      <c r="B115" s="417"/>
      <c r="C115" s="417"/>
    </row>
    <row r="116" spans="1:3" s="34" customFormat="1">
      <c r="A116" s="417"/>
      <c r="B116" s="417"/>
      <c r="C116" s="417"/>
    </row>
    <row r="117" spans="1:3" s="34" customFormat="1">
      <c r="A117" s="417"/>
      <c r="B117" s="417"/>
      <c r="C117" s="417"/>
    </row>
    <row r="118" spans="1:3" s="34" customFormat="1">
      <c r="A118" s="417"/>
      <c r="B118" s="417"/>
      <c r="C118" s="417"/>
    </row>
    <row r="119" spans="1:3" s="34" customFormat="1">
      <c r="A119" s="417"/>
      <c r="B119" s="417"/>
      <c r="C119" s="417"/>
    </row>
    <row r="120" spans="1:3" s="34" customFormat="1">
      <c r="A120" s="417"/>
      <c r="B120" s="417"/>
      <c r="C120" s="417"/>
    </row>
    <row r="121" spans="1:3" s="34" customFormat="1">
      <c r="A121" s="417"/>
      <c r="B121" s="417"/>
      <c r="C121" s="417"/>
    </row>
    <row r="122" spans="1:3" s="34" customFormat="1">
      <c r="A122" s="417"/>
      <c r="B122" s="417"/>
      <c r="C122" s="417"/>
    </row>
    <row r="123" spans="1:3" s="34" customFormat="1">
      <c r="A123" s="417"/>
      <c r="B123" s="417"/>
      <c r="C123" s="417"/>
    </row>
    <row r="124" spans="1:3" s="34" customFormat="1">
      <c r="A124" s="417"/>
      <c r="B124" s="417"/>
      <c r="C124" s="417"/>
    </row>
    <row r="125" spans="1:3" s="34" customFormat="1">
      <c r="A125" s="417"/>
      <c r="B125" s="417"/>
      <c r="C125" s="417"/>
    </row>
    <row r="126" spans="1:3" s="34" customFormat="1">
      <c r="A126" s="417"/>
      <c r="B126" s="417"/>
      <c r="C126" s="417"/>
    </row>
    <row r="127" spans="1:3" s="34" customFormat="1">
      <c r="A127" s="417"/>
      <c r="B127" s="417"/>
      <c r="C127" s="417"/>
    </row>
    <row r="128" spans="1:3" s="34" customFormat="1">
      <c r="A128" s="417"/>
      <c r="B128" s="417"/>
      <c r="C128" s="417"/>
    </row>
    <row r="129" spans="1:3" s="34" customFormat="1">
      <c r="A129" s="417"/>
      <c r="B129" s="417"/>
      <c r="C129" s="417"/>
    </row>
    <row r="130" spans="1:3" s="34" customFormat="1">
      <c r="A130" s="417"/>
      <c r="B130" s="417"/>
      <c r="C130" s="417"/>
    </row>
    <row r="131" spans="1:3" s="34" customFormat="1">
      <c r="A131" s="417"/>
      <c r="B131" s="417"/>
      <c r="C131" s="417"/>
    </row>
    <row r="132" spans="1:3" s="34" customFormat="1">
      <c r="A132" s="417"/>
      <c r="B132" s="417"/>
      <c r="C132" s="417"/>
    </row>
    <row r="133" spans="1:3" s="34" customFormat="1">
      <c r="A133" s="417"/>
      <c r="B133" s="417"/>
      <c r="C133" s="417"/>
    </row>
    <row r="134" spans="1:3" s="34" customFormat="1">
      <c r="A134" s="417"/>
      <c r="B134" s="417"/>
      <c r="C134" s="417"/>
    </row>
    <row r="135" spans="1:3" s="34" customFormat="1">
      <c r="A135" s="417"/>
      <c r="B135" s="417"/>
      <c r="C135" s="417"/>
    </row>
    <row r="136" spans="1:3" s="34" customFormat="1">
      <c r="A136" s="417"/>
      <c r="B136" s="417"/>
      <c r="C136" s="417"/>
    </row>
    <row r="137" spans="1:3" s="34" customFormat="1">
      <c r="A137" s="417"/>
      <c r="B137" s="417"/>
      <c r="C137" s="417"/>
    </row>
    <row r="138" spans="1:3" s="34" customFormat="1">
      <c r="A138" s="417"/>
      <c r="B138" s="417"/>
      <c r="C138" s="417"/>
    </row>
    <row r="139" spans="1:3" s="34" customFormat="1">
      <c r="A139" s="417"/>
      <c r="B139" s="417"/>
      <c r="C139" s="417"/>
    </row>
    <row r="140" spans="1:3" s="34" customFormat="1">
      <c r="A140" s="417"/>
      <c r="B140" s="417"/>
      <c r="C140" s="417"/>
    </row>
    <row r="141" spans="1:3" s="34" customFormat="1">
      <c r="A141" s="417"/>
      <c r="B141" s="417"/>
      <c r="C141" s="417"/>
    </row>
    <row r="142" spans="1:3" s="34" customFormat="1">
      <c r="A142" s="417"/>
      <c r="B142" s="417"/>
      <c r="C142" s="417"/>
    </row>
    <row r="143" spans="1:3" s="34" customFormat="1">
      <c r="A143" s="417"/>
      <c r="B143" s="417"/>
      <c r="C143" s="417"/>
    </row>
    <row r="144" spans="1:3" s="34" customFormat="1">
      <c r="A144" s="417"/>
      <c r="B144" s="417"/>
      <c r="C144" s="417"/>
    </row>
    <row r="145" spans="1:3" s="34" customFormat="1">
      <c r="A145" s="417"/>
      <c r="B145" s="417"/>
      <c r="C145" s="417"/>
    </row>
    <row r="146" spans="1:3" s="34" customFormat="1">
      <c r="A146" s="417"/>
      <c r="B146" s="417"/>
      <c r="C146" s="417"/>
    </row>
    <row r="147" spans="1:3" s="34" customFormat="1">
      <c r="A147" s="417"/>
      <c r="B147" s="417"/>
      <c r="C147" s="417"/>
    </row>
    <row r="148" spans="1:3" s="34" customFormat="1">
      <c r="A148" s="417"/>
      <c r="B148" s="417"/>
      <c r="C148" s="417"/>
    </row>
    <row r="149" spans="1:3" s="34" customFormat="1">
      <c r="A149" s="417"/>
      <c r="B149" s="417"/>
      <c r="C149" s="417"/>
    </row>
    <row r="150" spans="1:3" s="34" customFormat="1">
      <c r="A150" s="417"/>
      <c r="B150" s="417"/>
      <c r="C150" s="417"/>
    </row>
    <row r="151" spans="1:3" s="34" customFormat="1">
      <c r="A151" s="417"/>
      <c r="B151" s="417"/>
      <c r="C151" s="417"/>
    </row>
    <row r="152" spans="1:3" s="34" customFormat="1">
      <c r="A152" s="417"/>
      <c r="B152" s="417"/>
      <c r="C152" s="417"/>
    </row>
    <row r="153" spans="1:3" s="34" customFormat="1">
      <c r="A153" s="417"/>
      <c r="B153" s="417"/>
      <c r="C153" s="417"/>
    </row>
    <row r="154" spans="1:3" s="34" customFormat="1">
      <c r="A154" s="417"/>
      <c r="B154" s="417"/>
      <c r="C154" s="417"/>
    </row>
    <row r="155" spans="1:3" s="34" customFormat="1">
      <c r="A155" s="417"/>
      <c r="B155" s="417"/>
      <c r="C155" s="417"/>
    </row>
    <row r="156" spans="1:3" s="34" customFormat="1">
      <c r="A156" s="417"/>
      <c r="B156" s="417"/>
      <c r="C156" s="417"/>
    </row>
    <row r="157" spans="1:3" s="34" customFormat="1">
      <c r="A157" s="417"/>
      <c r="B157" s="417"/>
      <c r="C157" s="417"/>
    </row>
    <row r="158" spans="1:3" s="34" customFormat="1">
      <c r="A158" s="417"/>
      <c r="B158" s="417"/>
      <c r="C158" s="417"/>
    </row>
    <row r="159" spans="1:3" s="34" customFormat="1">
      <c r="A159" s="417"/>
      <c r="B159" s="417"/>
      <c r="C159" s="417"/>
    </row>
    <row r="160" spans="1:3" s="34" customFormat="1">
      <c r="A160" s="417"/>
      <c r="B160" s="417"/>
      <c r="C160" s="417"/>
    </row>
    <row r="161" spans="1:3" s="34" customFormat="1">
      <c r="A161" s="417"/>
      <c r="B161" s="417"/>
      <c r="C161" s="417"/>
    </row>
    <row r="162" spans="1:3" s="34" customFormat="1">
      <c r="A162" s="417"/>
      <c r="B162" s="417"/>
      <c r="C162" s="417"/>
    </row>
    <row r="163" spans="1:3" s="34" customFormat="1">
      <c r="A163" s="417"/>
      <c r="B163" s="417"/>
      <c r="C163" s="417"/>
    </row>
    <row r="164" spans="1:3" s="34" customFormat="1">
      <c r="A164" s="417"/>
      <c r="B164" s="417"/>
      <c r="C164" s="417"/>
    </row>
    <row r="165" spans="1:3" s="34" customFormat="1">
      <c r="A165" s="417"/>
      <c r="B165" s="417"/>
      <c r="C165" s="417"/>
    </row>
    <row r="166" spans="1:3" s="34" customFormat="1">
      <c r="A166" s="417"/>
      <c r="B166" s="417"/>
      <c r="C166" s="417"/>
    </row>
    <row r="167" spans="1:3" s="34" customFormat="1">
      <c r="A167" s="417"/>
      <c r="B167" s="417"/>
      <c r="C167" s="417"/>
    </row>
    <row r="168" spans="1:3" s="34" customFormat="1">
      <c r="A168" s="417"/>
      <c r="B168" s="417"/>
      <c r="C168" s="417"/>
    </row>
    <row r="169" spans="1:3" s="34" customFormat="1">
      <c r="A169" s="417"/>
      <c r="B169" s="417"/>
      <c r="C169" s="417"/>
    </row>
    <row r="170" spans="1:3" s="34" customFormat="1">
      <c r="A170" s="417"/>
      <c r="B170" s="417"/>
      <c r="C170" s="417"/>
    </row>
    <row r="171" spans="1:3" s="34" customFormat="1">
      <c r="A171" s="417"/>
      <c r="B171" s="417"/>
      <c r="C171" s="417"/>
    </row>
    <row r="172" spans="1:3" s="34" customFormat="1">
      <c r="A172" s="417"/>
      <c r="B172" s="417"/>
      <c r="C172" s="417"/>
    </row>
    <row r="173" spans="1:3" s="34" customFormat="1">
      <c r="A173" s="417"/>
      <c r="B173" s="417"/>
      <c r="C173" s="417"/>
    </row>
    <row r="174" spans="1:3" s="34" customFormat="1">
      <c r="A174" s="417"/>
      <c r="B174" s="417"/>
      <c r="C174" s="417"/>
    </row>
    <row r="175" spans="1:3" s="34" customFormat="1">
      <c r="A175" s="417"/>
      <c r="B175" s="417"/>
      <c r="C175" s="417"/>
    </row>
    <row r="176" spans="1:3" s="34" customFormat="1">
      <c r="A176" s="417"/>
      <c r="B176" s="417"/>
      <c r="C176" s="417"/>
    </row>
    <row r="177" spans="1:3" s="34" customFormat="1">
      <c r="A177" s="417"/>
      <c r="B177" s="417"/>
      <c r="C177" s="417"/>
    </row>
    <row r="178" spans="1:3" s="34" customFormat="1">
      <c r="A178" s="417"/>
      <c r="B178" s="417"/>
      <c r="C178" s="417"/>
    </row>
    <row r="179" spans="1:3" s="34" customFormat="1">
      <c r="A179" s="417"/>
      <c r="B179" s="417"/>
      <c r="C179" s="417"/>
    </row>
    <row r="180" spans="1:3" s="34" customFormat="1">
      <c r="A180" s="417"/>
      <c r="B180" s="417"/>
      <c r="C180" s="417"/>
    </row>
    <row r="181" spans="1:3" s="34" customFormat="1">
      <c r="A181" s="417"/>
      <c r="B181" s="417"/>
      <c r="C181" s="417"/>
    </row>
    <row r="182" spans="1:3" s="34" customFormat="1">
      <c r="A182" s="417"/>
      <c r="B182" s="417"/>
      <c r="C182" s="417"/>
    </row>
    <row r="183" spans="1:3" s="34" customFormat="1">
      <c r="A183" s="417"/>
      <c r="B183" s="417"/>
      <c r="C183" s="417"/>
    </row>
    <row r="184" spans="1:3" s="34" customFormat="1">
      <c r="A184" s="417"/>
      <c r="B184" s="417"/>
      <c r="C184" s="417"/>
    </row>
    <row r="185" spans="1:3" s="34" customFormat="1">
      <c r="A185" s="417"/>
      <c r="B185" s="417"/>
      <c r="C185" s="417"/>
    </row>
    <row r="186" spans="1:3" s="34" customFormat="1">
      <c r="A186" s="417"/>
      <c r="B186" s="417"/>
      <c r="C186" s="417"/>
    </row>
    <row r="187" spans="1:3" s="34" customFormat="1">
      <c r="A187" s="417"/>
      <c r="B187" s="417"/>
      <c r="C187" s="417"/>
    </row>
    <row r="188" spans="1:3" s="34" customFormat="1">
      <c r="A188" s="417"/>
      <c r="B188" s="417"/>
      <c r="C188" s="417"/>
    </row>
    <row r="189" spans="1:3" s="34" customFormat="1">
      <c r="A189" s="417"/>
      <c r="B189" s="417"/>
      <c r="C189" s="417"/>
    </row>
    <row r="190" spans="1:3" s="34" customFormat="1">
      <c r="A190" s="417"/>
      <c r="B190" s="417"/>
      <c r="C190" s="417"/>
    </row>
    <row r="191" spans="1:3" s="34" customFormat="1">
      <c r="A191" s="417"/>
      <c r="B191" s="417"/>
      <c r="C191" s="417"/>
    </row>
    <row r="192" spans="1:3" s="34" customFormat="1">
      <c r="A192" s="417"/>
      <c r="B192" s="417"/>
      <c r="C192" s="417"/>
    </row>
    <row r="193" spans="1:3" s="34" customFormat="1">
      <c r="A193" s="417"/>
      <c r="B193" s="417"/>
      <c r="C193" s="417"/>
    </row>
    <row r="194" spans="1:3" s="34" customFormat="1">
      <c r="A194" s="417"/>
      <c r="B194" s="417"/>
      <c r="C194" s="417"/>
    </row>
    <row r="195" spans="1:3" s="34" customFormat="1">
      <c r="A195" s="417"/>
      <c r="B195" s="417"/>
      <c r="C195" s="417"/>
    </row>
    <row r="196" spans="1:3" s="34" customFormat="1">
      <c r="A196" s="417"/>
      <c r="B196" s="417"/>
      <c r="C196" s="417"/>
    </row>
    <row r="197" spans="1:3" s="34" customFormat="1">
      <c r="A197" s="417"/>
      <c r="B197" s="417"/>
      <c r="C197" s="417"/>
    </row>
    <row r="198" spans="1:3" s="34" customFormat="1">
      <c r="A198" s="417"/>
      <c r="B198" s="417"/>
      <c r="C198" s="417"/>
    </row>
    <row r="199" spans="1:3" s="34" customFormat="1">
      <c r="A199" s="417"/>
      <c r="B199" s="417"/>
      <c r="C199" s="417"/>
    </row>
    <row r="200" spans="1:3" s="34" customFormat="1">
      <c r="A200" s="417"/>
      <c r="B200" s="417"/>
      <c r="C200" s="417"/>
    </row>
    <row r="201" spans="1:3" s="34" customFormat="1">
      <c r="A201" s="417"/>
      <c r="B201" s="417"/>
      <c r="C201" s="417"/>
    </row>
    <row r="202" spans="1:3" s="34" customFormat="1">
      <c r="A202" s="417"/>
      <c r="B202" s="417"/>
      <c r="C202" s="417"/>
    </row>
    <row r="203" spans="1:3" s="34" customFormat="1">
      <c r="A203" s="417"/>
      <c r="B203" s="417"/>
      <c r="C203" s="417"/>
    </row>
    <row r="204" spans="1:3" s="34" customFormat="1">
      <c r="A204" s="417"/>
      <c r="B204" s="417"/>
      <c r="C204" s="417"/>
    </row>
    <row r="205" spans="1:3" s="34" customFormat="1">
      <c r="A205" s="417"/>
      <c r="B205" s="417"/>
      <c r="C205" s="417"/>
    </row>
    <row r="206" spans="1:3" s="34" customFormat="1">
      <c r="A206" s="417"/>
      <c r="B206" s="417"/>
      <c r="C206" s="417"/>
    </row>
    <row r="207" spans="1:3" s="34" customFormat="1">
      <c r="A207" s="417"/>
      <c r="B207" s="417"/>
      <c r="C207" s="417"/>
    </row>
    <row r="208" spans="1:3" s="34" customFormat="1">
      <c r="A208" s="417"/>
      <c r="B208" s="417"/>
      <c r="C208" s="417"/>
    </row>
    <row r="209" spans="1:3" s="34" customFormat="1">
      <c r="A209" s="417"/>
      <c r="B209" s="417"/>
      <c r="C209" s="417"/>
    </row>
    <row r="210" spans="1:3" s="34" customFormat="1">
      <c r="A210" s="417"/>
      <c r="B210" s="417"/>
      <c r="C210" s="417"/>
    </row>
    <row r="211" spans="1:3" s="34" customFormat="1">
      <c r="A211" s="417"/>
      <c r="B211" s="417"/>
      <c r="C211" s="417"/>
    </row>
    <row r="212" spans="1:3" s="34" customFormat="1">
      <c r="A212" s="417"/>
      <c r="B212" s="417"/>
      <c r="C212" s="417"/>
    </row>
    <row r="213" spans="1:3" s="34" customFormat="1">
      <c r="A213" s="417"/>
      <c r="B213" s="417"/>
      <c r="C213" s="417"/>
    </row>
    <row r="214" spans="1:3" s="34" customFormat="1">
      <c r="A214" s="417"/>
      <c r="B214" s="417"/>
      <c r="C214" s="417"/>
    </row>
    <row r="215" spans="1:3" s="34" customFormat="1">
      <c r="A215" s="417"/>
      <c r="B215" s="417"/>
      <c r="C215" s="417"/>
    </row>
    <row r="216" spans="1:3" s="34" customFormat="1">
      <c r="A216" s="417"/>
      <c r="B216" s="417"/>
      <c r="C216" s="417"/>
    </row>
    <row r="217" spans="1:3" s="34" customFormat="1">
      <c r="A217" s="417"/>
      <c r="B217" s="417"/>
      <c r="C217" s="417"/>
    </row>
    <row r="218" spans="1:3" s="34" customFormat="1">
      <c r="A218" s="417"/>
      <c r="B218" s="417"/>
      <c r="C218" s="417"/>
    </row>
    <row r="219" spans="1:3" s="34" customFormat="1">
      <c r="A219" s="417"/>
      <c r="B219" s="417"/>
      <c r="C219" s="417"/>
    </row>
    <row r="220" spans="1:3" s="34" customFormat="1">
      <c r="A220" s="417"/>
      <c r="B220" s="417"/>
      <c r="C220" s="417"/>
    </row>
    <row r="221" spans="1:3" s="34" customFormat="1">
      <c r="A221" s="417"/>
      <c r="B221" s="417"/>
      <c r="C221" s="417"/>
    </row>
    <row r="222" spans="1:3" s="34" customFormat="1">
      <c r="A222" s="417"/>
      <c r="B222" s="417"/>
      <c r="C222" s="417"/>
    </row>
    <row r="223" spans="1:3" s="34" customFormat="1">
      <c r="A223" s="417"/>
      <c r="B223" s="417"/>
      <c r="C223" s="417"/>
    </row>
    <row r="224" spans="1:3" s="34" customFormat="1">
      <c r="A224" s="417"/>
      <c r="B224" s="417"/>
      <c r="C224" s="417"/>
    </row>
    <row r="225" spans="1:3" s="34" customFormat="1">
      <c r="A225" s="417"/>
      <c r="B225" s="417"/>
      <c r="C225" s="417"/>
    </row>
    <row r="226" spans="1:3" s="34" customFormat="1">
      <c r="A226" s="417"/>
      <c r="B226" s="417"/>
      <c r="C226" s="417"/>
    </row>
    <row r="227" spans="1:3" s="34" customFormat="1">
      <c r="A227" s="417"/>
      <c r="B227" s="417"/>
      <c r="C227" s="417"/>
    </row>
    <row r="228" spans="1:3" s="34" customFormat="1">
      <c r="A228" s="417"/>
      <c r="B228" s="417"/>
      <c r="C228" s="417"/>
    </row>
    <row r="229" spans="1:3" s="34" customFormat="1">
      <c r="A229" s="417"/>
      <c r="B229" s="417"/>
      <c r="C229" s="417"/>
    </row>
    <row r="230" spans="1:3" s="34" customFormat="1">
      <c r="A230" s="417"/>
      <c r="B230" s="417"/>
      <c r="C230" s="417"/>
    </row>
    <row r="231" spans="1:3" s="34" customFormat="1">
      <c r="A231" s="417"/>
      <c r="B231" s="417"/>
      <c r="C231" s="417"/>
    </row>
    <row r="232" spans="1:3" s="34" customFormat="1">
      <c r="A232" s="417"/>
      <c r="B232" s="417"/>
      <c r="C232" s="417"/>
    </row>
    <row r="233" spans="1:3" s="34" customFormat="1">
      <c r="A233" s="417"/>
      <c r="B233" s="417"/>
      <c r="C233" s="417"/>
    </row>
    <row r="234" spans="1:3" s="34" customFormat="1">
      <c r="A234" s="417"/>
      <c r="B234" s="417"/>
      <c r="C234" s="417"/>
    </row>
    <row r="235" spans="1:3" s="34" customFormat="1">
      <c r="A235" s="417"/>
      <c r="B235" s="417"/>
      <c r="C235" s="417"/>
    </row>
    <row r="236" spans="1:3" s="34" customFormat="1">
      <c r="A236" s="417"/>
      <c r="B236" s="417"/>
      <c r="C236" s="417"/>
    </row>
    <row r="237" spans="1:3" s="34" customFormat="1">
      <c r="A237" s="417"/>
      <c r="B237" s="417"/>
      <c r="C237" s="417"/>
    </row>
    <row r="238" spans="1:3" s="34" customFormat="1">
      <c r="A238" s="417"/>
      <c r="B238" s="417"/>
      <c r="C238" s="417"/>
    </row>
    <row r="239" spans="1:3" s="34" customFormat="1">
      <c r="A239" s="417"/>
      <c r="B239" s="417"/>
      <c r="C239" s="417"/>
    </row>
    <row r="240" spans="1:3" s="34" customFormat="1">
      <c r="A240" s="417"/>
      <c r="B240" s="417"/>
      <c r="C240" s="417"/>
    </row>
    <row r="241" spans="1:3" s="34" customFormat="1">
      <c r="A241" s="417"/>
      <c r="B241" s="417"/>
      <c r="C241" s="417"/>
    </row>
    <row r="242" spans="1:3" s="34" customFormat="1">
      <c r="A242" s="417"/>
      <c r="B242" s="417"/>
      <c r="C242" s="417"/>
    </row>
    <row r="243" spans="1:3" s="34" customFormat="1">
      <c r="A243" s="417"/>
      <c r="B243" s="417"/>
      <c r="C243" s="417"/>
    </row>
    <row r="244" spans="1:3" s="34" customFormat="1">
      <c r="A244" s="417"/>
      <c r="B244" s="417"/>
      <c r="C244" s="417"/>
    </row>
    <row r="245" spans="1:3" s="34" customFormat="1">
      <c r="A245" s="417"/>
      <c r="B245" s="417"/>
      <c r="C245" s="417"/>
    </row>
    <row r="246" spans="1:3" s="34" customFormat="1">
      <c r="A246" s="417"/>
      <c r="B246" s="417"/>
      <c r="C246" s="417"/>
    </row>
    <row r="247" spans="1:3" s="34" customFormat="1">
      <c r="A247" s="417"/>
      <c r="B247" s="417"/>
      <c r="C247" s="417"/>
    </row>
    <row r="248" spans="1:3" s="34" customFormat="1">
      <c r="A248" s="417"/>
      <c r="B248" s="417"/>
      <c r="C248" s="417"/>
    </row>
    <row r="249" spans="1:3" s="34" customFormat="1">
      <c r="A249" s="417"/>
      <c r="B249" s="417"/>
      <c r="C249" s="417"/>
    </row>
    <row r="250" spans="1:3" s="34" customFormat="1">
      <c r="A250" s="417"/>
      <c r="B250" s="417"/>
      <c r="C250" s="417"/>
    </row>
    <row r="251" spans="1:3" s="34" customFormat="1">
      <c r="A251" s="417"/>
      <c r="B251" s="417"/>
      <c r="C251" s="417"/>
    </row>
    <row r="252" spans="1:3" s="34" customFormat="1">
      <c r="A252" s="417"/>
      <c r="B252" s="417"/>
      <c r="C252" s="417"/>
    </row>
    <row r="253" spans="1:3" s="34" customFormat="1">
      <c r="A253" s="417"/>
      <c r="B253" s="417"/>
      <c r="C253" s="417"/>
    </row>
    <row r="254" spans="1:3" s="34" customFormat="1">
      <c r="A254" s="417"/>
      <c r="B254" s="417"/>
      <c r="C254" s="417"/>
    </row>
    <row r="255" spans="1:3" s="34" customFormat="1">
      <c r="A255" s="417"/>
      <c r="B255" s="417"/>
      <c r="C255" s="417"/>
    </row>
    <row r="256" spans="1:3" s="34" customFormat="1">
      <c r="A256" s="417"/>
      <c r="B256" s="417"/>
      <c r="C256" s="417"/>
    </row>
    <row r="257" spans="1:3" s="34" customFormat="1">
      <c r="A257" s="417"/>
      <c r="B257" s="417"/>
      <c r="C257" s="417"/>
    </row>
    <row r="258" spans="1:3" s="34" customFormat="1">
      <c r="A258" s="417"/>
      <c r="B258" s="417"/>
      <c r="C258" s="417"/>
    </row>
    <row r="259" spans="1:3" s="34" customFormat="1">
      <c r="A259" s="417"/>
      <c r="B259" s="417"/>
      <c r="C259" s="417"/>
    </row>
    <row r="260" spans="1:3" s="34" customFormat="1">
      <c r="A260" s="417"/>
      <c r="B260" s="417"/>
      <c r="C260" s="417"/>
    </row>
    <row r="261" spans="1:3" s="34" customFormat="1">
      <c r="A261" s="417"/>
      <c r="B261" s="417"/>
      <c r="C261" s="417"/>
    </row>
    <row r="262" spans="1:3" s="34" customFormat="1">
      <c r="A262" s="417"/>
      <c r="B262" s="417"/>
      <c r="C262" s="417"/>
    </row>
    <row r="263" spans="1:3" s="34" customFormat="1">
      <c r="A263" s="417"/>
      <c r="B263" s="417"/>
      <c r="C263" s="417"/>
    </row>
    <row r="264" spans="1:3" s="34" customFormat="1">
      <c r="A264" s="417"/>
      <c r="B264" s="417"/>
      <c r="C264" s="417"/>
    </row>
    <row r="265" spans="1:3" s="34" customFormat="1">
      <c r="A265" s="417"/>
      <c r="B265" s="417"/>
      <c r="C265" s="417"/>
    </row>
    <row r="266" spans="1:3" s="34" customFormat="1">
      <c r="A266" s="417"/>
      <c r="B266" s="417"/>
      <c r="C266" s="417"/>
    </row>
    <row r="267" spans="1:3" s="34" customFormat="1">
      <c r="A267" s="417"/>
      <c r="B267" s="417"/>
      <c r="C267" s="417"/>
    </row>
    <row r="268" spans="1:3" s="34" customFormat="1">
      <c r="A268" s="417"/>
      <c r="B268" s="417"/>
      <c r="C268" s="417"/>
    </row>
    <row r="269" spans="1:3" s="34" customFormat="1">
      <c r="A269" s="417"/>
      <c r="B269" s="417"/>
      <c r="C269" s="417"/>
    </row>
    <row r="270" spans="1:3" s="34" customFormat="1">
      <c r="A270" s="417"/>
      <c r="B270" s="417"/>
      <c r="C270" s="417"/>
    </row>
    <row r="271" spans="1:3" s="34" customFormat="1">
      <c r="A271" s="417"/>
      <c r="B271" s="417"/>
      <c r="C271" s="417"/>
    </row>
    <row r="272" spans="1:3" s="34" customFormat="1">
      <c r="A272" s="417"/>
      <c r="B272" s="417"/>
      <c r="C272" s="417"/>
    </row>
    <row r="273" spans="1:3" s="34" customFormat="1">
      <c r="A273" s="417"/>
      <c r="B273" s="417"/>
      <c r="C273" s="417"/>
    </row>
    <row r="274" spans="1:3" s="34" customFormat="1">
      <c r="A274" s="417"/>
      <c r="B274" s="417"/>
      <c r="C274" s="417"/>
    </row>
    <row r="275" spans="1:3" s="34" customFormat="1">
      <c r="A275" s="417"/>
      <c r="B275" s="417"/>
      <c r="C275" s="417"/>
    </row>
    <row r="276" spans="1:3" s="34" customFormat="1">
      <c r="A276" s="417"/>
      <c r="B276" s="417"/>
      <c r="C276" s="417"/>
    </row>
    <row r="277" spans="1:3" s="34" customFormat="1">
      <c r="A277" s="417"/>
      <c r="B277" s="417"/>
      <c r="C277" s="417"/>
    </row>
    <row r="278" spans="1:3" s="34" customFormat="1">
      <c r="A278" s="417"/>
      <c r="B278" s="417"/>
      <c r="C278" s="417"/>
    </row>
    <row r="279" spans="1:3" s="34" customFormat="1">
      <c r="A279" s="417"/>
      <c r="B279" s="417"/>
      <c r="C279" s="417"/>
    </row>
    <row r="280" spans="1:3" s="34" customFormat="1">
      <c r="A280" s="417"/>
      <c r="B280" s="417"/>
      <c r="C280" s="417"/>
    </row>
    <row r="281" spans="1:3" s="34" customFormat="1">
      <c r="A281" s="417"/>
      <c r="B281" s="417"/>
      <c r="C281" s="417"/>
    </row>
    <row r="282" spans="1:3" s="34" customFormat="1">
      <c r="A282" s="417"/>
      <c r="B282" s="417"/>
      <c r="C282" s="417"/>
    </row>
    <row r="283" spans="1:3" s="34" customFormat="1">
      <c r="A283" s="417"/>
      <c r="B283" s="417"/>
      <c r="C283" s="417"/>
    </row>
    <row r="284" spans="1:3" s="34" customFormat="1">
      <c r="A284" s="417"/>
      <c r="B284" s="417"/>
      <c r="C284" s="417"/>
    </row>
    <row r="285" spans="1:3" s="34" customFormat="1">
      <c r="A285" s="417"/>
      <c r="B285" s="417"/>
      <c r="C285" s="417"/>
    </row>
    <row r="286" spans="1:3" s="34" customFormat="1">
      <c r="A286" s="417"/>
      <c r="B286" s="417"/>
      <c r="C286" s="417"/>
    </row>
    <row r="287" spans="1:3" s="34" customFormat="1">
      <c r="A287" s="417"/>
      <c r="B287" s="417"/>
      <c r="C287" s="417"/>
    </row>
    <row r="288" spans="1:3" s="34" customFormat="1">
      <c r="A288" s="417"/>
      <c r="B288" s="417"/>
      <c r="C288" s="417"/>
    </row>
    <row r="289" spans="1:3" s="34" customFormat="1">
      <c r="A289" s="417"/>
      <c r="B289" s="417"/>
      <c r="C289" s="417"/>
    </row>
    <row r="290" spans="1:3" s="34" customFormat="1">
      <c r="A290" s="417"/>
      <c r="B290" s="417"/>
      <c r="C290" s="417"/>
    </row>
    <row r="291" spans="1:3" s="34" customFormat="1">
      <c r="A291" s="417"/>
      <c r="B291" s="417"/>
      <c r="C291" s="417"/>
    </row>
    <row r="292" spans="1:3" s="34" customFormat="1">
      <c r="A292" s="417"/>
      <c r="B292" s="417"/>
      <c r="C292" s="417"/>
    </row>
    <row r="293" spans="1:3" s="34" customFormat="1">
      <c r="A293" s="417"/>
      <c r="B293" s="417"/>
      <c r="C293" s="417"/>
    </row>
    <row r="294" spans="1:3" s="34" customFormat="1">
      <c r="A294" s="417"/>
      <c r="B294" s="417"/>
      <c r="C294" s="417"/>
    </row>
    <row r="295" spans="1:3" s="34" customFormat="1">
      <c r="A295" s="417"/>
      <c r="B295" s="417"/>
      <c r="C295" s="417"/>
    </row>
    <row r="296" spans="1:3" s="34" customFormat="1">
      <c r="A296" s="417"/>
      <c r="B296" s="417"/>
      <c r="C296" s="417"/>
    </row>
    <row r="297" spans="1:3" s="34" customFormat="1">
      <c r="A297" s="417"/>
      <c r="B297" s="417"/>
      <c r="C297" s="417"/>
    </row>
    <row r="298" spans="1:3" s="34" customFormat="1">
      <c r="A298" s="417"/>
      <c r="B298" s="417"/>
      <c r="C298" s="417"/>
    </row>
    <row r="299" spans="1:3" s="34" customFormat="1">
      <c r="A299" s="417"/>
      <c r="B299" s="417"/>
      <c r="C299" s="417"/>
    </row>
    <row r="300" spans="1:3" s="34" customFormat="1">
      <c r="A300" s="417"/>
      <c r="B300" s="417"/>
      <c r="C300" s="417"/>
    </row>
    <row r="301" spans="1:3" s="34" customFormat="1">
      <c r="A301" s="417"/>
      <c r="B301" s="417"/>
      <c r="C301" s="417"/>
    </row>
    <row r="302" spans="1:3" s="34" customFormat="1">
      <c r="A302" s="417"/>
      <c r="B302" s="417"/>
      <c r="C302" s="417"/>
    </row>
    <row r="303" spans="1:3" s="34" customFormat="1">
      <c r="A303" s="417"/>
      <c r="B303" s="417"/>
      <c r="C303" s="417"/>
    </row>
    <row r="304" spans="1:3" s="34" customFormat="1">
      <c r="A304" s="417"/>
      <c r="B304" s="417"/>
      <c r="C304" s="417"/>
    </row>
    <row r="305" spans="1:3" s="34" customFormat="1">
      <c r="A305" s="417"/>
      <c r="B305" s="417"/>
      <c r="C305" s="417"/>
    </row>
    <row r="306" spans="1:3" s="34" customFormat="1">
      <c r="A306" s="417"/>
      <c r="B306" s="417"/>
      <c r="C306" s="417"/>
    </row>
    <row r="307" spans="1:3" s="34" customFormat="1">
      <c r="A307" s="417"/>
      <c r="B307" s="417"/>
      <c r="C307" s="417"/>
    </row>
    <row r="308" spans="1:3" s="34" customFormat="1">
      <c r="A308" s="417"/>
      <c r="B308" s="417"/>
      <c r="C308" s="417"/>
    </row>
    <row r="309" spans="1:3" s="34" customFormat="1">
      <c r="A309" s="417"/>
      <c r="B309" s="417"/>
      <c r="C309" s="417"/>
    </row>
    <row r="310" spans="1:3" s="34" customFormat="1">
      <c r="A310" s="417"/>
      <c r="B310" s="417"/>
      <c r="C310" s="417"/>
    </row>
    <row r="311" spans="1:3" s="34" customFormat="1">
      <c r="A311" s="417"/>
      <c r="B311" s="417"/>
      <c r="C311" s="417"/>
    </row>
    <row r="312" spans="1:3" s="34" customFormat="1">
      <c r="A312" s="417"/>
      <c r="B312" s="417"/>
      <c r="C312" s="417"/>
    </row>
    <row r="313" spans="1:3" s="34" customFormat="1">
      <c r="A313" s="417"/>
      <c r="B313" s="417"/>
      <c r="C313" s="417"/>
    </row>
    <row r="314" spans="1:3" s="34" customFormat="1">
      <c r="A314" s="417"/>
      <c r="B314" s="417"/>
      <c r="C314" s="417"/>
    </row>
    <row r="315" spans="1:3" s="34" customFormat="1">
      <c r="A315" s="417"/>
      <c r="B315" s="417"/>
      <c r="C315" s="417"/>
    </row>
    <row r="316" spans="1:3" s="34" customFormat="1">
      <c r="A316" s="417"/>
      <c r="B316" s="417"/>
      <c r="C316" s="417"/>
    </row>
    <row r="317" spans="1:3" s="34" customFormat="1">
      <c r="A317" s="417"/>
      <c r="B317" s="417"/>
      <c r="C317" s="417"/>
    </row>
    <row r="318" spans="1:3" s="34" customFormat="1">
      <c r="A318" s="417"/>
      <c r="B318" s="417"/>
      <c r="C318" s="417"/>
    </row>
    <row r="319" spans="1:3" s="34" customFormat="1">
      <c r="A319" s="417"/>
      <c r="B319" s="417"/>
      <c r="C319" s="417"/>
    </row>
    <row r="320" spans="1:3" s="34" customFormat="1">
      <c r="A320" s="417"/>
      <c r="B320" s="417"/>
      <c r="C320" s="417"/>
    </row>
    <row r="321" spans="1:3" s="34" customFormat="1">
      <c r="A321" s="417"/>
      <c r="B321" s="417"/>
      <c r="C321" s="417"/>
    </row>
    <row r="322" spans="1:3" s="34" customFormat="1">
      <c r="A322" s="417"/>
      <c r="B322" s="417"/>
      <c r="C322" s="417"/>
    </row>
    <row r="323" spans="1:3" s="34" customFormat="1">
      <c r="A323" s="417"/>
      <c r="B323" s="417"/>
      <c r="C323" s="417"/>
    </row>
    <row r="324" spans="1:3" s="34" customFormat="1">
      <c r="A324" s="417"/>
      <c r="B324" s="417"/>
      <c r="C324" s="417"/>
    </row>
    <row r="325" spans="1:3" s="34" customFormat="1">
      <c r="A325" s="417"/>
      <c r="B325" s="417"/>
      <c r="C325" s="417"/>
    </row>
    <row r="326" spans="1:3" s="34" customFormat="1">
      <c r="A326" s="417"/>
      <c r="B326" s="417"/>
      <c r="C326" s="417"/>
    </row>
    <row r="327" spans="1:3" s="34" customFormat="1">
      <c r="A327" s="417"/>
      <c r="B327" s="417"/>
      <c r="C327" s="417"/>
    </row>
    <row r="328" spans="1:3" s="34" customFormat="1">
      <c r="A328" s="417"/>
      <c r="B328" s="417"/>
      <c r="C328" s="417"/>
    </row>
    <row r="329" spans="1:3" s="34" customFormat="1">
      <c r="A329" s="417"/>
      <c r="B329" s="417"/>
      <c r="C329" s="417"/>
    </row>
    <row r="330" spans="1:3" s="34" customFormat="1">
      <c r="A330" s="417"/>
      <c r="B330" s="417"/>
      <c r="C330" s="417"/>
    </row>
    <row r="331" spans="1:3" s="34" customFormat="1">
      <c r="A331" s="417"/>
      <c r="B331" s="417"/>
      <c r="C331" s="417"/>
    </row>
    <row r="332" spans="1:3" s="34" customFormat="1">
      <c r="A332" s="417"/>
      <c r="B332" s="417"/>
      <c r="C332" s="417"/>
    </row>
    <row r="333" spans="1:3" s="34" customFormat="1">
      <c r="A333" s="417"/>
      <c r="B333" s="417"/>
      <c r="C333" s="417"/>
    </row>
    <row r="334" spans="1:3" s="34" customFormat="1">
      <c r="A334" s="417"/>
      <c r="B334" s="417"/>
      <c r="C334" s="417"/>
    </row>
    <row r="335" spans="1:3" s="34" customFormat="1">
      <c r="A335" s="417"/>
      <c r="B335" s="417"/>
      <c r="C335" s="417"/>
    </row>
    <row r="336" spans="1:3" s="34" customFormat="1">
      <c r="A336" s="417"/>
      <c r="B336" s="417"/>
      <c r="C336" s="417"/>
    </row>
    <row r="337" spans="1:3" s="34" customFormat="1">
      <c r="A337" s="417"/>
      <c r="B337" s="417"/>
      <c r="C337" s="417"/>
    </row>
    <row r="338" spans="1:3" s="34" customFormat="1">
      <c r="A338" s="417"/>
      <c r="B338" s="417"/>
      <c r="C338" s="417"/>
    </row>
    <row r="339" spans="1:3" s="34" customFormat="1">
      <c r="A339" s="417"/>
      <c r="B339" s="417"/>
      <c r="C339" s="417"/>
    </row>
    <row r="340" spans="1:3" s="34" customFormat="1">
      <c r="A340" s="417"/>
      <c r="B340" s="417"/>
      <c r="C340" s="417"/>
    </row>
    <row r="341" spans="1:3" s="34" customFormat="1">
      <c r="A341" s="417"/>
      <c r="B341" s="417"/>
      <c r="C341" s="417"/>
    </row>
    <row r="342" spans="1:3" s="34" customFormat="1">
      <c r="A342" s="417"/>
      <c r="B342" s="417"/>
      <c r="C342" s="417"/>
    </row>
    <row r="343" spans="1:3" s="34" customFormat="1">
      <c r="A343" s="417"/>
      <c r="B343" s="417"/>
      <c r="C343" s="417"/>
    </row>
    <row r="344" spans="1:3" s="34" customFormat="1">
      <c r="A344" s="417"/>
      <c r="B344" s="417"/>
      <c r="C344" s="417"/>
    </row>
    <row r="345" spans="1:3" s="34" customFormat="1">
      <c r="A345" s="417"/>
      <c r="B345" s="417"/>
      <c r="C345" s="417"/>
    </row>
    <row r="346" spans="1:3" s="34" customFormat="1">
      <c r="A346" s="417"/>
      <c r="B346" s="417"/>
      <c r="C346" s="417"/>
    </row>
    <row r="347" spans="1:3" s="34" customFormat="1">
      <c r="A347" s="417"/>
      <c r="B347" s="417"/>
      <c r="C347" s="417"/>
    </row>
    <row r="348" spans="1:3" s="34" customFormat="1">
      <c r="A348" s="417"/>
      <c r="B348" s="417"/>
      <c r="C348" s="417"/>
    </row>
    <row r="349" spans="1:3" s="34" customFormat="1">
      <c r="A349" s="417"/>
      <c r="B349" s="417"/>
      <c r="C349" s="417"/>
    </row>
    <row r="350" spans="1:3" s="34" customFormat="1">
      <c r="A350" s="417"/>
      <c r="B350" s="417"/>
      <c r="C350" s="417"/>
    </row>
    <row r="351" spans="1:3" s="34" customFormat="1">
      <c r="A351" s="417"/>
      <c r="B351" s="417"/>
      <c r="C351" s="417"/>
    </row>
    <row r="352" spans="1:3" s="34" customFormat="1">
      <c r="A352" s="417"/>
      <c r="B352" s="417"/>
      <c r="C352" s="417"/>
    </row>
    <row r="353" spans="1:3" s="34" customFormat="1">
      <c r="A353" s="417"/>
      <c r="B353" s="417"/>
      <c r="C353" s="417"/>
    </row>
    <row r="354" spans="1:3" s="34" customFormat="1">
      <c r="A354" s="417"/>
      <c r="B354" s="417"/>
      <c r="C354" s="417"/>
    </row>
    <row r="355" spans="1:3" s="34" customFormat="1">
      <c r="A355" s="417"/>
      <c r="B355" s="417"/>
      <c r="C355" s="417"/>
    </row>
    <row r="356" spans="1:3" s="34" customFormat="1">
      <c r="A356" s="417"/>
      <c r="B356" s="417"/>
      <c r="C356" s="417"/>
    </row>
    <row r="357" spans="1:3" s="34" customFormat="1">
      <c r="A357" s="417"/>
      <c r="B357" s="417"/>
      <c r="C357" s="417"/>
    </row>
    <row r="358" spans="1:3" s="34" customFormat="1">
      <c r="A358" s="417"/>
      <c r="B358" s="417"/>
      <c r="C358" s="417"/>
    </row>
    <row r="359" spans="1:3" s="34" customFormat="1">
      <c r="A359" s="417"/>
      <c r="B359" s="417"/>
      <c r="C359" s="417"/>
    </row>
    <row r="360" spans="1:3" s="34" customFormat="1">
      <c r="A360" s="417"/>
      <c r="B360" s="417"/>
      <c r="C360" s="417"/>
    </row>
    <row r="361" spans="1:3" s="34" customFormat="1">
      <c r="A361" s="417"/>
      <c r="B361" s="417"/>
      <c r="C361" s="417"/>
    </row>
    <row r="362" spans="1:3" s="34" customFormat="1">
      <c r="A362" s="417"/>
      <c r="B362" s="417"/>
      <c r="C362" s="417"/>
    </row>
    <row r="363" spans="1:3" s="34" customFormat="1">
      <c r="A363" s="417"/>
      <c r="B363" s="417"/>
      <c r="C363" s="417"/>
    </row>
    <row r="364" spans="1:3" s="34" customFormat="1">
      <c r="A364" s="417"/>
      <c r="B364" s="417"/>
      <c r="C364" s="417"/>
    </row>
    <row r="365" spans="1:3" s="34" customFormat="1">
      <c r="A365" s="417"/>
      <c r="B365" s="417"/>
      <c r="C365" s="417"/>
    </row>
    <row r="366" spans="1:3" s="34" customFormat="1">
      <c r="A366" s="417"/>
      <c r="B366" s="417"/>
      <c r="C366" s="417"/>
    </row>
    <row r="367" spans="1:3" s="34" customFormat="1">
      <c r="A367" s="417"/>
      <c r="B367" s="417"/>
      <c r="C367" s="417"/>
    </row>
    <row r="368" spans="1:3" s="34" customFormat="1">
      <c r="A368" s="417"/>
      <c r="B368" s="417"/>
      <c r="C368" s="417"/>
    </row>
    <row r="369" spans="1:3" s="34" customFormat="1">
      <c r="A369" s="417"/>
      <c r="B369" s="417"/>
      <c r="C369" s="417"/>
    </row>
    <row r="370" spans="1:3" s="34" customFormat="1">
      <c r="A370" s="417"/>
      <c r="B370" s="417"/>
      <c r="C370" s="417"/>
    </row>
    <row r="371" spans="1:3" s="34" customFormat="1">
      <c r="A371" s="417"/>
      <c r="B371" s="417"/>
      <c r="C371" s="417"/>
    </row>
    <row r="372" spans="1:3" s="34" customFormat="1">
      <c r="A372" s="417"/>
      <c r="B372" s="417"/>
      <c r="C372" s="417"/>
    </row>
    <row r="373" spans="1:3" s="34" customFormat="1">
      <c r="A373" s="417"/>
      <c r="B373" s="417"/>
      <c r="C373" s="417"/>
    </row>
    <row r="374" spans="1:3" s="34" customFormat="1">
      <c r="A374" s="417"/>
      <c r="B374" s="417"/>
      <c r="C374" s="417"/>
    </row>
    <row r="375" spans="1:3" s="34" customFormat="1">
      <c r="A375" s="417"/>
      <c r="B375" s="417"/>
      <c r="C375" s="417"/>
    </row>
    <row r="376" spans="1:3" s="34" customFormat="1">
      <c r="A376" s="417"/>
      <c r="B376" s="417"/>
      <c r="C376" s="417"/>
    </row>
    <row r="377" spans="1:3" s="34" customFormat="1">
      <c r="A377" s="417"/>
      <c r="B377" s="417"/>
      <c r="C377" s="417"/>
    </row>
    <row r="378" spans="1:3" s="34" customFormat="1">
      <c r="A378" s="417"/>
      <c r="B378" s="417"/>
      <c r="C378" s="417"/>
    </row>
    <row r="379" spans="1:3" s="34" customFormat="1">
      <c r="A379" s="417"/>
      <c r="B379" s="417"/>
      <c r="C379" s="417"/>
    </row>
    <row r="380" spans="1:3" s="34" customFormat="1">
      <c r="A380" s="417"/>
      <c r="B380" s="417"/>
      <c r="C380" s="417"/>
    </row>
    <row r="381" spans="1:3" s="34" customFormat="1">
      <c r="A381" s="417"/>
      <c r="B381" s="417"/>
      <c r="C381" s="417"/>
    </row>
    <row r="382" spans="1:3" s="34" customFormat="1">
      <c r="A382" s="417"/>
      <c r="B382" s="417"/>
      <c r="C382" s="417"/>
    </row>
    <row r="383" spans="1:3" s="34" customFormat="1">
      <c r="A383" s="417"/>
      <c r="B383" s="417"/>
      <c r="C383" s="417"/>
    </row>
    <row r="384" spans="1:3" s="34" customFormat="1">
      <c r="A384" s="417"/>
      <c r="B384" s="417"/>
      <c r="C384" s="417"/>
    </row>
    <row r="385" spans="1:3" s="34" customFormat="1">
      <c r="A385" s="417"/>
      <c r="B385" s="417"/>
      <c r="C385" s="417"/>
    </row>
    <row r="386" spans="1:3" s="34" customFormat="1">
      <c r="A386" s="417"/>
      <c r="B386" s="417"/>
      <c r="C386" s="417"/>
    </row>
    <row r="387" spans="1:3" s="34" customFormat="1">
      <c r="A387" s="417"/>
      <c r="B387" s="417"/>
      <c r="C387" s="417"/>
    </row>
    <row r="388" spans="1:3" s="34" customFormat="1">
      <c r="A388" s="417"/>
      <c r="B388" s="417"/>
      <c r="C388" s="417"/>
    </row>
    <row r="389" spans="1:3" s="34" customFormat="1">
      <c r="A389" s="417"/>
      <c r="B389" s="417"/>
      <c r="C389" s="417"/>
    </row>
    <row r="390" spans="1:3" s="34" customFormat="1">
      <c r="A390" s="417"/>
      <c r="B390" s="417"/>
      <c r="C390" s="417"/>
    </row>
    <row r="391" spans="1:3" s="34" customFormat="1">
      <c r="A391" s="417"/>
      <c r="B391" s="417"/>
      <c r="C391" s="417"/>
    </row>
    <row r="392" spans="1:3" s="34" customFormat="1">
      <c r="A392" s="417"/>
      <c r="B392" s="417"/>
      <c r="C392" s="417"/>
    </row>
    <row r="393" spans="1:3" s="34" customFormat="1">
      <c r="A393" s="417"/>
      <c r="B393" s="417"/>
      <c r="C393" s="417"/>
    </row>
    <row r="394" spans="1:3" s="34" customFormat="1">
      <c r="A394" s="417"/>
      <c r="B394" s="417"/>
      <c r="C394" s="417"/>
    </row>
    <row r="395" spans="1:3" s="34" customFormat="1">
      <c r="A395" s="417"/>
      <c r="B395" s="417"/>
      <c r="C395" s="417"/>
    </row>
    <row r="396" spans="1:3" s="34" customFormat="1">
      <c r="A396" s="417"/>
      <c r="B396" s="417"/>
      <c r="C396" s="417"/>
    </row>
    <row r="397" spans="1:3" s="34" customFormat="1">
      <c r="A397" s="417"/>
      <c r="B397" s="417"/>
      <c r="C397" s="417"/>
    </row>
    <row r="398" spans="1:3" s="34" customFormat="1">
      <c r="A398" s="417"/>
      <c r="B398" s="417"/>
      <c r="C398" s="417"/>
    </row>
    <row r="399" spans="1:3" s="34" customFormat="1">
      <c r="A399" s="417"/>
      <c r="B399" s="417"/>
      <c r="C399" s="417"/>
    </row>
    <row r="400" spans="1:3" s="34" customFormat="1">
      <c r="A400" s="417"/>
      <c r="B400" s="417"/>
      <c r="C400" s="417"/>
    </row>
    <row r="401" spans="1:3" s="34" customFormat="1">
      <c r="A401" s="417"/>
      <c r="B401" s="417"/>
      <c r="C401" s="417"/>
    </row>
    <row r="402" spans="1:3" s="34" customFormat="1">
      <c r="A402" s="417"/>
      <c r="B402" s="417"/>
      <c r="C402" s="417"/>
    </row>
    <row r="403" spans="1:3" s="34" customFormat="1">
      <c r="A403" s="417"/>
      <c r="B403" s="417"/>
      <c r="C403" s="417"/>
    </row>
    <row r="404" spans="1:3" s="34" customFormat="1">
      <c r="A404" s="417"/>
      <c r="B404" s="417"/>
      <c r="C404" s="417"/>
    </row>
    <row r="405" spans="1:3" s="34" customFormat="1">
      <c r="A405" s="417"/>
      <c r="B405" s="417"/>
      <c r="C405" s="417"/>
    </row>
    <row r="406" spans="1:3" s="34" customFormat="1">
      <c r="A406" s="417"/>
      <c r="B406" s="417"/>
      <c r="C406" s="417"/>
    </row>
    <row r="407" spans="1:3" s="34" customFormat="1">
      <c r="A407" s="417"/>
      <c r="B407" s="417"/>
      <c r="C407" s="417"/>
    </row>
    <row r="408" spans="1:3" s="34" customFormat="1">
      <c r="A408" s="417"/>
      <c r="B408" s="417"/>
      <c r="C408" s="417"/>
    </row>
    <row r="409" spans="1:3" s="34" customFormat="1">
      <c r="A409" s="417"/>
      <c r="B409" s="417"/>
      <c r="C409" s="417"/>
    </row>
    <row r="410" spans="1:3" s="34" customFormat="1">
      <c r="A410" s="417"/>
      <c r="B410" s="417"/>
      <c r="C410" s="417"/>
    </row>
    <row r="411" spans="1:3" s="34" customFormat="1">
      <c r="A411" s="417"/>
      <c r="B411" s="417"/>
      <c r="C411" s="417"/>
    </row>
    <row r="412" spans="1:3" s="34" customFormat="1">
      <c r="A412" s="417"/>
      <c r="B412" s="417"/>
      <c r="C412" s="417"/>
    </row>
    <row r="413" spans="1:3" s="34" customFormat="1">
      <c r="A413" s="417"/>
      <c r="B413" s="417"/>
      <c r="C413" s="417"/>
    </row>
    <row r="414" spans="1:3" s="34" customFormat="1">
      <c r="A414" s="417"/>
      <c r="B414" s="417"/>
      <c r="C414" s="417"/>
    </row>
    <row r="415" spans="1:3" s="34" customFormat="1">
      <c r="A415" s="417"/>
      <c r="B415" s="417"/>
      <c r="C415" s="417"/>
    </row>
    <row r="416" spans="1:3" s="34" customFormat="1">
      <c r="A416" s="417"/>
      <c r="B416" s="417"/>
      <c r="C416" s="417"/>
    </row>
    <row r="417" spans="1:3" s="34" customFormat="1">
      <c r="A417" s="417"/>
      <c r="B417" s="417"/>
      <c r="C417" s="417"/>
    </row>
    <row r="418" spans="1:3" s="34" customFormat="1">
      <c r="A418" s="417"/>
      <c r="B418" s="417"/>
      <c r="C418" s="417"/>
    </row>
    <row r="419" spans="1:3" s="34" customFormat="1">
      <c r="A419" s="417"/>
      <c r="B419" s="417"/>
      <c r="C419" s="417"/>
    </row>
    <row r="420" spans="1:3" s="34" customFormat="1">
      <c r="A420" s="417"/>
      <c r="B420" s="417"/>
      <c r="C420" s="417"/>
    </row>
    <row r="421" spans="1:3" s="34" customFormat="1">
      <c r="A421" s="417"/>
      <c r="B421" s="417"/>
      <c r="C421" s="417"/>
    </row>
    <row r="422" spans="1:3" s="34" customFormat="1">
      <c r="A422" s="417"/>
      <c r="B422" s="417"/>
      <c r="C422" s="417"/>
    </row>
    <row r="423" spans="1:3" s="34" customFormat="1">
      <c r="A423" s="417"/>
      <c r="B423" s="417"/>
      <c r="C423" s="417"/>
    </row>
    <row r="424" spans="1:3" s="34" customFormat="1">
      <c r="A424" s="417"/>
      <c r="B424" s="417"/>
      <c r="C424" s="417"/>
    </row>
    <row r="425" spans="1:3" s="34" customFormat="1">
      <c r="A425" s="417"/>
      <c r="B425" s="417"/>
      <c r="C425" s="417"/>
    </row>
    <row r="426" spans="1:3" s="34" customFormat="1">
      <c r="A426" s="417"/>
      <c r="B426" s="417"/>
      <c r="C426" s="417"/>
    </row>
    <row r="427" spans="1:3" s="34" customFormat="1">
      <c r="A427" s="417"/>
      <c r="B427" s="417"/>
      <c r="C427" s="417"/>
    </row>
    <row r="428" spans="1:3" s="34" customFormat="1">
      <c r="A428" s="417"/>
      <c r="B428" s="417"/>
      <c r="C428" s="417"/>
    </row>
    <row r="429" spans="1:3" s="34" customFormat="1">
      <c r="A429" s="417"/>
      <c r="B429" s="417"/>
      <c r="C429" s="417"/>
    </row>
    <row r="430" spans="1:3" s="34" customFormat="1">
      <c r="A430" s="417"/>
      <c r="B430" s="417"/>
      <c r="C430" s="417"/>
    </row>
    <row r="431" spans="1:3" s="34" customFormat="1">
      <c r="A431" s="417"/>
      <c r="B431" s="417"/>
      <c r="C431" s="417"/>
    </row>
    <row r="432" spans="1:3" s="34" customFormat="1">
      <c r="A432" s="417"/>
      <c r="B432" s="417"/>
      <c r="C432" s="417"/>
    </row>
    <row r="433" spans="1:3" s="34" customFormat="1">
      <c r="A433" s="417"/>
      <c r="B433" s="417"/>
      <c r="C433" s="417"/>
    </row>
    <row r="434" spans="1:3" s="34" customFormat="1">
      <c r="A434" s="417"/>
      <c r="B434" s="417"/>
      <c r="C434" s="417"/>
    </row>
    <row r="435" spans="1:3" s="34" customFormat="1">
      <c r="A435" s="417"/>
      <c r="B435" s="417"/>
      <c r="C435" s="417"/>
    </row>
    <row r="436" spans="1:3" s="34" customFormat="1">
      <c r="A436" s="417"/>
      <c r="B436" s="417"/>
      <c r="C436" s="417"/>
    </row>
    <row r="437" spans="1:3" s="34" customFormat="1">
      <c r="A437" s="417"/>
      <c r="B437" s="417"/>
      <c r="C437" s="417"/>
    </row>
    <row r="438" spans="1:3" s="34" customFormat="1">
      <c r="A438" s="417"/>
      <c r="B438" s="417"/>
      <c r="C438" s="417"/>
    </row>
    <row r="439" spans="1:3" s="34" customFormat="1">
      <c r="A439" s="417"/>
      <c r="B439" s="417"/>
      <c r="C439" s="417"/>
    </row>
    <row r="440" spans="1:3" s="34" customFormat="1">
      <c r="A440" s="417"/>
      <c r="B440" s="417"/>
      <c r="C440" s="417"/>
    </row>
    <row r="441" spans="1:3" s="34" customFormat="1">
      <c r="A441" s="417"/>
      <c r="B441" s="417"/>
      <c r="C441" s="417"/>
    </row>
    <row r="442" spans="1:3" s="34" customFormat="1">
      <c r="A442" s="417"/>
      <c r="B442" s="417"/>
      <c r="C442" s="417"/>
    </row>
    <row r="443" spans="1:3" s="34" customFormat="1">
      <c r="A443" s="417"/>
      <c r="B443" s="417"/>
      <c r="C443" s="417"/>
    </row>
    <row r="444" spans="1:3" s="34" customFormat="1">
      <c r="A444" s="417"/>
      <c r="B444" s="417"/>
      <c r="C444" s="417"/>
    </row>
    <row r="445" spans="1:3" s="34" customFormat="1">
      <c r="A445" s="417"/>
      <c r="B445" s="417"/>
      <c r="C445" s="417"/>
    </row>
    <row r="446" spans="1:3" s="34" customFormat="1">
      <c r="A446" s="417"/>
      <c r="B446" s="417"/>
      <c r="C446" s="417"/>
    </row>
    <row r="447" spans="1:3" s="34" customFormat="1">
      <c r="A447" s="417"/>
      <c r="B447" s="417"/>
      <c r="C447" s="417"/>
    </row>
    <row r="448" spans="1:3" s="34" customFormat="1">
      <c r="A448" s="417"/>
      <c r="B448" s="417"/>
      <c r="C448" s="417"/>
    </row>
    <row r="449" spans="1:3" s="34" customFormat="1">
      <c r="A449" s="417"/>
      <c r="B449" s="417"/>
      <c r="C449" s="417"/>
    </row>
    <row r="450" spans="1:3" s="34" customFormat="1">
      <c r="A450" s="417"/>
      <c r="B450" s="417"/>
      <c r="C450" s="417"/>
    </row>
    <row r="451" spans="1:3" s="34" customFormat="1">
      <c r="A451" s="417"/>
      <c r="B451" s="417"/>
      <c r="C451" s="417"/>
    </row>
    <row r="452" spans="1:3" s="34" customFormat="1">
      <c r="A452" s="417"/>
      <c r="B452" s="417"/>
      <c r="C452" s="417"/>
    </row>
    <row r="453" spans="1:3" s="34" customFormat="1">
      <c r="A453" s="417"/>
      <c r="B453" s="417"/>
      <c r="C453" s="417"/>
    </row>
    <row r="454" spans="1:3" s="34" customFormat="1">
      <c r="A454" s="417"/>
      <c r="B454" s="417"/>
      <c r="C454" s="417"/>
    </row>
    <row r="455" spans="1:3" s="34" customFormat="1">
      <c r="A455" s="417"/>
      <c r="B455" s="417"/>
      <c r="C455" s="417"/>
    </row>
    <row r="456" spans="1:3" s="34" customFormat="1">
      <c r="A456" s="417"/>
      <c r="B456" s="417"/>
      <c r="C456" s="417"/>
    </row>
    <row r="457" spans="1:3" s="34" customFormat="1">
      <c r="A457" s="417"/>
      <c r="B457" s="417"/>
      <c r="C457" s="417"/>
    </row>
    <row r="458" spans="1:3" s="34" customFormat="1">
      <c r="A458" s="417"/>
      <c r="B458" s="417"/>
      <c r="C458" s="417"/>
    </row>
    <row r="459" spans="1:3" s="34" customFormat="1">
      <c r="A459" s="417"/>
      <c r="B459" s="417"/>
      <c r="C459" s="417"/>
    </row>
    <row r="460" spans="1:3" s="34" customFormat="1">
      <c r="A460" s="417"/>
      <c r="B460" s="417"/>
      <c r="C460" s="417"/>
    </row>
    <row r="461" spans="1:3" s="34" customFormat="1">
      <c r="A461" s="417"/>
      <c r="B461" s="417"/>
      <c r="C461" s="417"/>
    </row>
    <row r="462" spans="1:3" s="34" customFormat="1">
      <c r="A462" s="417"/>
      <c r="B462" s="417"/>
      <c r="C462" s="417"/>
    </row>
    <row r="463" spans="1:3" s="34" customFormat="1">
      <c r="A463" s="417"/>
      <c r="B463" s="417"/>
      <c r="C463" s="417"/>
    </row>
    <row r="464" spans="1:3" s="34" customFormat="1">
      <c r="A464" s="417"/>
      <c r="B464" s="417"/>
      <c r="C464" s="417"/>
    </row>
    <row r="465" spans="1:3" s="34" customFormat="1">
      <c r="A465" s="417"/>
      <c r="B465" s="417"/>
      <c r="C465" s="417"/>
    </row>
    <row r="466" spans="1:3" s="34" customFormat="1">
      <c r="A466" s="417"/>
      <c r="B466" s="417"/>
      <c r="C466" s="417"/>
    </row>
    <row r="467" spans="1:3" s="34" customFormat="1">
      <c r="A467" s="417"/>
      <c r="B467" s="417"/>
      <c r="C467" s="417"/>
    </row>
    <row r="468" spans="1:3" s="34" customFormat="1">
      <c r="A468" s="417"/>
      <c r="B468" s="417"/>
      <c r="C468" s="417"/>
    </row>
    <row r="469" spans="1:3" s="34" customFormat="1">
      <c r="A469" s="417"/>
      <c r="B469" s="417"/>
      <c r="C469" s="417"/>
    </row>
    <row r="470" spans="1:3" s="34" customFormat="1">
      <c r="A470" s="417"/>
      <c r="B470" s="417"/>
      <c r="C470" s="417"/>
    </row>
    <row r="471" spans="1:3" s="34" customFormat="1">
      <c r="A471" s="417"/>
      <c r="B471" s="417"/>
      <c r="C471" s="417"/>
    </row>
    <row r="472" spans="1:3" s="34" customFormat="1">
      <c r="A472" s="417"/>
      <c r="B472" s="417"/>
      <c r="C472" s="417"/>
    </row>
  </sheetData>
  <mergeCells count="39">
    <mergeCell ref="E86:L86"/>
    <mergeCell ref="N86:U86"/>
    <mergeCell ref="N4:U4"/>
    <mergeCell ref="W4:AD4"/>
    <mergeCell ref="A1:C1048576"/>
    <mergeCell ref="E4:L4"/>
    <mergeCell ref="E6:L6"/>
    <mergeCell ref="N6:U6"/>
    <mergeCell ref="E14:L14"/>
    <mergeCell ref="N14:U14"/>
    <mergeCell ref="E30:L30"/>
    <mergeCell ref="N30:U30"/>
    <mergeCell ref="E37:L37"/>
    <mergeCell ref="N37:U37"/>
    <mergeCell ref="E22:L22"/>
    <mergeCell ref="N22:U22"/>
    <mergeCell ref="E72:L72"/>
    <mergeCell ref="E79:L79"/>
    <mergeCell ref="N79:U79"/>
    <mergeCell ref="N72:U72"/>
    <mergeCell ref="W6:AD6"/>
    <mergeCell ref="W14:AD14"/>
    <mergeCell ref="W22:AD22"/>
    <mergeCell ref="W30:AD30"/>
    <mergeCell ref="W37:AD37"/>
    <mergeCell ref="E58:L58"/>
    <mergeCell ref="E65:L65"/>
    <mergeCell ref="W45:AD45"/>
    <mergeCell ref="N45:U45"/>
    <mergeCell ref="E45:L45"/>
    <mergeCell ref="E51:L51"/>
    <mergeCell ref="N51:U51"/>
    <mergeCell ref="W51:AD51"/>
    <mergeCell ref="W72:AD72"/>
    <mergeCell ref="W79:AD79"/>
    <mergeCell ref="W58:AD58"/>
    <mergeCell ref="N58:U58"/>
    <mergeCell ref="N65:U65"/>
    <mergeCell ref="W65:AD6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75"/>
  <cols>
    <col min="1" max="1" width="8.625" style="29"/>
    <col min="3" max="3" width="37.75" customWidth="1"/>
    <col min="6" max="33" width="8.625" style="29"/>
  </cols>
  <sheetData>
    <row r="1" spans="2:10">
      <c r="B1" s="29"/>
      <c r="C1" s="29"/>
      <c r="D1" s="29"/>
      <c r="E1" s="29"/>
    </row>
    <row r="2" spans="2:10" ht="18" customHeight="1">
      <c r="B2" s="418" t="s">
        <v>9</v>
      </c>
      <c r="C2" s="418"/>
      <c r="D2" s="418"/>
      <c r="E2" s="418"/>
    </row>
    <row r="3" spans="2:10">
      <c r="B3" s="419" t="s">
        <v>362</v>
      </c>
      <c r="C3" s="419"/>
      <c r="D3" s="419"/>
      <c r="E3" s="419"/>
    </row>
    <row r="4" spans="2:10">
      <c r="B4" s="419" t="s">
        <v>363</v>
      </c>
      <c r="C4" s="419"/>
      <c r="D4" s="419"/>
      <c r="E4" s="419"/>
    </row>
    <row r="5" spans="2:10" ht="16.5" thickBot="1">
      <c r="B5" s="30"/>
      <c r="C5" s="30"/>
      <c r="D5" s="31"/>
      <c r="E5" s="31"/>
    </row>
    <row r="6" spans="2:10">
      <c r="B6" s="24" t="s">
        <v>364</v>
      </c>
      <c r="C6" s="25" t="s">
        <v>109</v>
      </c>
      <c r="D6" s="26" t="s">
        <v>110</v>
      </c>
      <c r="E6" s="23" t="s">
        <v>111</v>
      </c>
      <c r="J6" s="32"/>
    </row>
    <row r="7" spans="2:10">
      <c r="B7" s="20">
        <v>200</v>
      </c>
      <c r="C7" s="20" t="s">
        <v>73</v>
      </c>
      <c r="D7" s="21"/>
      <c r="E7" s="22">
        <v>375289.74</v>
      </c>
    </row>
    <row r="8" spans="2:10">
      <c r="B8" s="17">
        <v>205</v>
      </c>
      <c r="C8" s="17" t="s">
        <v>78</v>
      </c>
      <c r="D8" s="19">
        <v>35000</v>
      </c>
      <c r="E8" s="18"/>
    </row>
    <row r="9" spans="2:10">
      <c r="B9" s="17">
        <v>207</v>
      </c>
      <c r="C9" s="17" t="s">
        <v>365</v>
      </c>
      <c r="D9" s="18"/>
      <c r="E9" s="19">
        <v>2930</v>
      </c>
    </row>
    <row r="10" spans="2:10">
      <c r="B10" s="17">
        <v>351</v>
      </c>
      <c r="C10" s="17" t="s">
        <v>74</v>
      </c>
      <c r="D10" s="19">
        <v>181855</v>
      </c>
      <c r="E10" s="18"/>
    </row>
    <row r="11" spans="2:10">
      <c r="B11" s="17">
        <v>352</v>
      </c>
      <c r="C11" s="17" t="s">
        <v>79</v>
      </c>
      <c r="D11" s="18"/>
      <c r="E11" s="19">
        <v>18000</v>
      </c>
    </row>
    <row r="12" spans="2:10">
      <c r="B12" s="17">
        <v>353</v>
      </c>
      <c r="C12" s="17" t="s">
        <v>366</v>
      </c>
      <c r="D12" s="19">
        <v>3500</v>
      </c>
      <c r="E12" s="18"/>
    </row>
    <row r="13" spans="2:10">
      <c r="B13" s="17">
        <v>402</v>
      </c>
      <c r="C13" s="17" t="s">
        <v>86</v>
      </c>
      <c r="D13" s="19">
        <v>13000</v>
      </c>
      <c r="E13" s="18"/>
    </row>
    <row r="14" spans="2:10">
      <c r="B14" s="17">
        <v>406</v>
      </c>
      <c r="C14" s="17" t="s">
        <v>90</v>
      </c>
      <c r="D14" s="19">
        <v>1300</v>
      </c>
      <c r="E14" s="18"/>
    </row>
    <row r="15" spans="2:10">
      <c r="B15" s="17">
        <v>407</v>
      </c>
      <c r="C15" s="17" t="s">
        <v>93</v>
      </c>
      <c r="D15" s="19">
        <v>5860</v>
      </c>
      <c r="E15" s="18"/>
    </row>
    <row r="16" spans="2:10">
      <c r="B16" s="17">
        <v>410</v>
      </c>
      <c r="C16" s="17" t="s">
        <v>95</v>
      </c>
      <c r="D16" s="19">
        <v>15000</v>
      </c>
      <c r="E16" s="18"/>
    </row>
    <row r="17" spans="2:5">
      <c r="B17" s="17">
        <v>433</v>
      </c>
      <c r="C17" s="17" t="s">
        <v>97</v>
      </c>
      <c r="D17" s="19">
        <v>14182.73</v>
      </c>
      <c r="E17" s="18"/>
    </row>
    <row r="18" spans="2:5">
      <c r="B18" s="17">
        <v>437</v>
      </c>
      <c r="C18" s="17" t="s">
        <v>99</v>
      </c>
      <c r="D18" s="19">
        <v>4500</v>
      </c>
      <c r="E18" s="18"/>
    </row>
    <row r="19" spans="2:5">
      <c r="B19" s="17">
        <v>445</v>
      </c>
      <c r="C19" s="17" t="s">
        <v>103</v>
      </c>
      <c r="D19" s="19">
        <v>17590</v>
      </c>
      <c r="E19" s="18"/>
    </row>
    <row r="20" spans="2:5">
      <c r="B20" s="17">
        <v>469</v>
      </c>
      <c r="C20" s="17" t="s">
        <v>100</v>
      </c>
      <c r="D20" s="19">
        <v>30000</v>
      </c>
      <c r="E20" s="18"/>
    </row>
    <row r="21" spans="2:5">
      <c r="B21" s="17">
        <v>473</v>
      </c>
      <c r="C21" s="17" t="s">
        <v>101</v>
      </c>
      <c r="D21" s="19">
        <v>21046.37</v>
      </c>
      <c r="E21" s="18"/>
    </row>
    <row r="22" spans="2:5">
      <c r="B22" s="17">
        <v>477</v>
      </c>
      <c r="C22" s="17" t="s">
        <v>104</v>
      </c>
      <c r="D22" s="19">
        <v>60455</v>
      </c>
      <c r="E22" s="18"/>
    </row>
    <row r="23" spans="2:5">
      <c r="B23" s="17">
        <v>491</v>
      </c>
      <c r="C23" s="17" t="s">
        <v>102</v>
      </c>
      <c r="D23" s="19">
        <v>5209</v>
      </c>
      <c r="E23" s="18"/>
    </row>
    <row r="24" spans="2:5">
      <c r="B24" s="17">
        <v>100</v>
      </c>
      <c r="C24" s="17" t="s">
        <v>367</v>
      </c>
      <c r="D24" s="19">
        <v>65189.71</v>
      </c>
      <c r="E24" s="18"/>
    </row>
    <row r="25" spans="2:5">
      <c r="B25" s="17">
        <v>102</v>
      </c>
      <c r="C25" s="17" t="s">
        <v>75</v>
      </c>
      <c r="D25" s="19">
        <v>2340</v>
      </c>
      <c r="E25" s="18"/>
    </row>
    <row r="26" spans="2:5">
      <c r="B26" s="17">
        <v>103</v>
      </c>
      <c r="C26" s="17" t="s">
        <v>80</v>
      </c>
      <c r="D26" s="27">
        <v>400</v>
      </c>
      <c r="E26" s="18"/>
    </row>
    <row r="27" spans="2:5">
      <c r="B27" s="17">
        <v>610</v>
      </c>
      <c r="C27" s="17" t="s">
        <v>88</v>
      </c>
      <c r="D27" s="19">
        <v>7658.58</v>
      </c>
      <c r="E27" s="18"/>
    </row>
    <row r="28" spans="2:5">
      <c r="B28" s="17">
        <v>630</v>
      </c>
      <c r="C28" s="17" t="s">
        <v>368</v>
      </c>
      <c r="D28" s="19">
        <v>120000</v>
      </c>
      <c r="E28" s="18"/>
    </row>
    <row r="29" spans="2:5">
      <c r="B29" s="17">
        <v>710</v>
      </c>
      <c r="C29" s="17" t="s">
        <v>92</v>
      </c>
      <c r="D29" s="19">
        <v>5800</v>
      </c>
      <c r="E29" s="18"/>
    </row>
    <row r="30" spans="2:5">
      <c r="B30" s="17">
        <v>711</v>
      </c>
      <c r="C30" s="17" t="s">
        <v>356</v>
      </c>
      <c r="D30" s="18"/>
      <c r="E30" s="19">
        <v>1250</v>
      </c>
    </row>
    <row r="31" spans="2:5">
      <c r="B31" s="17">
        <v>740</v>
      </c>
      <c r="C31" s="17" t="s">
        <v>96</v>
      </c>
      <c r="D31" s="19">
        <v>30000</v>
      </c>
      <c r="E31" s="18"/>
    </row>
    <row r="32" spans="2:5">
      <c r="B32" s="17">
        <v>741</v>
      </c>
      <c r="C32" s="17" t="s">
        <v>369</v>
      </c>
      <c r="D32" s="18"/>
      <c r="E32" s="19">
        <v>5700</v>
      </c>
    </row>
    <row r="33" spans="2:5">
      <c r="B33" s="17">
        <v>800</v>
      </c>
      <c r="C33" s="17" t="s">
        <v>71</v>
      </c>
      <c r="D33" s="18"/>
      <c r="E33" s="19">
        <v>3498</v>
      </c>
    </row>
    <row r="34" spans="2:5">
      <c r="B34" s="17">
        <v>820</v>
      </c>
      <c r="C34" s="17" t="s">
        <v>117</v>
      </c>
      <c r="D34" s="28">
        <v>4183.7</v>
      </c>
      <c r="E34" s="19"/>
    </row>
    <row r="35" spans="2:5">
      <c r="B35" s="17">
        <v>825</v>
      </c>
      <c r="C35" s="17" t="s">
        <v>81</v>
      </c>
      <c r="D35" s="18"/>
      <c r="E35" s="19">
        <v>5640</v>
      </c>
    </row>
    <row r="36" spans="2:5">
      <c r="B36" s="17">
        <v>851</v>
      </c>
      <c r="C36" s="17" t="s">
        <v>370</v>
      </c>
      <c r="D36" s="18"/>
      <c r="E36" s="19">
        <v>50000</v>
      </c>
    </row>
    <row r="37" spans="2:5">
      <c r="B37" s="17">
        <v>890</v>
      </c>
      <c r="C37" s="17" t="s">
        <v>371</v>
      </c>
      <c r="D37" s="18"/>
      <c r="E37" s="19">
        <v>60000</v>
      </c>
    </row>
    <row r="38" spans="2:5">
      <c r="B38" s="17">
        <v>960</v>
      </c>
      <c r="C38" s="17" t="s">
        <v>77</v>
      </c>
      <c r="D38" s="18"/>
      <c r="E38" s="19">
        <v>113440.04</v>
      </c>
    </row>
    <row r="39" spans="2:5">
      <c r="B39" s="15"/>
      <c r="C39" s="15"/>
      <c r="D39" s="16">
        <f>SUM(D7:D38)</f>
        <v>644070.09</v>
      </c>
      <c r="E39" s="16">
        <f>SUM(E7:F38)</f>
        <v>635747.78</v>
      </c>
    </row>
    <row r="40" spans="2:5" s="29" customFormat="1"/>
    <row r="41" spans="2:5" s="29" customFormat="1"/>
    <row r="42" spans="2:5" s="29" customFormat="1"/>
    <row r="43" spans="2:5" s="29" customFormat="1"/>
    <row r="44" spans="2:5" s="29" customFormat="1"/>
    <row r="45" spans="2:5" s="29" customFormat="1"/>
    <row r="46" spans="2:5" s="29" customFormat="1"/>
    <row r="47" spans="2:5" s="29" customFormat="1"/>
    <row r="48" spans="2:5"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row r="64" s="29" customFormat="1"/>
    <row r="65" s="29" customFormat="1"/>
    <row r="66" s="29" customFormat="1"/>
    <row r="67" s="29" customFormat="1"/>
    <row r="68" s="29" customFormat="1"/>
    <row r="69" s="29" customFormat="1"/>
    <row r="70" s="29" customFormat="1"/>
    <row r="71" s="29" customFormat="1"/>
    <row r="72" s="29" customFormat="1"/>
    <row r="73" s="29" customFormat="1"/>
    <row r="74" s="29" customFormat="1"/>
    <row r="75" s="29" customFormat="1"/>
    <row r="76" s="29" customFormat="1"/>
    <row r="77" s="29" customFormat="1"/>
    <row r="78" s="29" customFormat="1"/>
    <row r="79" s="29" customFormat="1"/>
    <row r="80"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0A0E19-4BFA-4230-9B23-AF854887BCFF}"/>
</file>

<file path=customXml/itemProps2.xml><?xml version="1.0" encoding="utf-8"?>
<ds:datastoreItem xmlns:ds="http://schemas.openxmlformats.org/officeDocument/2006/customXml" ds:itemID="{1A536540-A91F-42A7-9828-1C2DB96F69D0}"/>
</file>

<file path=customXml/itemProps3.xml><?xml version="1.0" encoding="utf-8"?>
<ds:datastoreItem xmlns:ds="http://schemas.openxmlformats.org/officeDocument/2006/customXml" ds:itemID="{D009299B-8EE0-45E8-AA1C-9CF7B6EF60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2022-11-23T23:56:39Z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2022-03-24T23:29:58Z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42f638fb-5b9a-4035-b687-dfe50c22a4b4</vt:lpwstr>
  </property>
  <property fmtid="{D5CDD505-2E9C-101B-9397-08002B2CF9AE}" pid="9" name="MSIP_Label_c96ed6d7-747c-41fd-b042-ff14484edc24_ContentBits">
    <vt:lpwstr>0</vt:lpwstr>
  </property>
  <property fmtid="{D5CDD505-2E9C-101B-9397-08002B2CF9AE}" pid="10" name="MediaServiceImageTags">
    <vt:lpwstr/>
  </property>
</Properties>
</file>