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COLAB UPLOAD/FNSACC321 Process financial transactions and extract interim reports/"/>
    </mc:Choice>
  </mc:AlternateContent>
  <xr:revisionPtr revIDLastSave="1" documentId="8_{17E0787B-1B8F-4FC2-B3DA-4ACBE7ADB8E4}" xr6:coauthVersionLast="47" xr6:coauthVersionMax="47" xr10:uidLastSave="{C3DBE11F-9A42-457F-9CBB-C3EBB74F7E27}"/>
  <bookViews>
    <workbookView xWindow="-108" yWindow="-108" windowWidth="23256" windowHeight="12576" tabRatio="888" activeTab="13" xr2:uid="{00000000-000D-0000-FFFF-FFFF00000000}"/>
  </bookViews>
  <sheets>
    <sheet name="FNSACC321 Cover Page" sheetId="87" r:id="rId1"/>
    <sheet name="TB May 2021" sheetId="56" r:id="rId2"/>
    <sheet name="CPJ" sheetId="60" r:id="rId3"/>
    <sheet name="CRJ" sheetId="62" r:id="rId4"/>
    <sheet name="SJ" sheetId="65" r:id="rId5"/>
    <sheet name="SRAJ" sheetId="66" r:id="rId6"/>
    <sheet name="PJ" sheetId="67" r:id="rId7"/>
    <sheet name="PRAJ" sheetId="68" r:id="rId8"/>
    <sheet name="GL AG" sheetId="52" r:id="rId9"/>
    <sheet name="TB June 2021 AG" sheetId="77" r:id="rId10"/>
    <sheet name="Adj TB June 2021 AG" sheetId="86" r:id="rId11"/>
    <sheet name="P&amp;L AG" sheetId="75" r:id="rId12"/>
    <sheet name="BS AG" sheetId="76" r:id="rId13"/>
    <sheet name="GJ AG" sheetId="80" r:id="rId14"/>
    <sheet name="Task 3 - Trial Balance" sheetId="44" state="hidden" r:id="rId15"/>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75" l="1"/>
  <c r="G35" i="75"/>
  <c r="G19" i="75"/>
  <c r="G18" i="75"/>
  <c r="G13" i="75"/>
  <c r="G33" i="76"/>
  <c r="H34" i="76" s="1"/>
  <c r="F20" i="76"/>
  <c r="F13" i="76"/>
  <c r="F22" i="76"/>
  <c r="F18" i="86"/>
  <c r="F23" i="76" s="1"/>
  <c r="G24" i="76" l="1"/>
  <c r="F10" i="86"/>
  <c r="F11" i="76" s="1"/>
  <c r="G15" i="76" s="1"/>
  <c r="T62" i="52"/>
  <c r="G62" i="52"/>
  <c r="T35" i="52"/>
  <c r="T89" i="52"/>
  <c r="G12" i="86" s="1"/>
  <c r="G90" i="52"/>
  <c r="G81" i="52"/>
  <c r="F13" i="86" s="1"/>
  <c r="AC45" i="52"/>
  <c r="T17" i="52"/>
  <c r="K25" i="52"/>
  <c r="Y54" i="52"/>
  <c r="Y70" i="52"/>
  <c r="T83" i="52"/>
  <c r="G22" i="86" s="1"/>
  <c r="G40" i="77"/>
  <c r="F40" i="77"/>
  <c r="H27" i="67"/>
  <c r="H9" i="67"/>
  <c r="H10" i="67"/>
  <c r="H11" i="67"/>
  <c r="H12" i="67"/>
  <c r="H13" i="67"/>
  <c r="H14" i="67"/>
  <c r="H15" i="67"/>
  <c r="H16" i="67"/>
  <c r="H17" i="67"/>
  <c r="H18" i="67"/>
  <c r="H9" i="68"/>
  <c r="H8" i="68"/>
  <c r="H8" i="67"/>
  <c r="H25" i="76" l="1"/>
  <c r="H23" i="60"/>
  <c r="Y68" i="52"/>
  <c r="Y61" i="52"/>
  <c r="Y53" i="52"/>
  <c r="AC38" i="52"/>
  <c r="G24" i="86" s="1"/>
  <c r="AC26" i="52"/>
  <c r="Y18" i="52"/>
  <c r="F16" i="86" s="1"/>
  <c r="Y8" i="52"/>
  <c r="P62" i="52"/>
  <c r="P55" i="52"/>
  <c r="P49" i="52"/>
  <c r="P41" i="52"/>
  <c r="T34" i="52"/>
  <c r="T36" i="52" s="1"/>
  <c r="G23" i="86" s="1"/>
  <c r="T24" i="52"/>
  <c r="T16" i="52"/>
  <c r="P8" i="52"/>
  <c r="G89" i="52"/>
  <c r="G91" i="52" s="1"/>
  <c r="F43" i="86" s="1"/>
  <c r="G60" i="52"/>
  <c r="G53" i="52"/>
  <c r="F36" i="86" s="1"/>
  <c r="G47" i="52"/>
  <c r="K39" i="52"/>
  <c r="K32" i="52"/>
  <c r="K24" i="52"/>
  <c r="G16" i="52"/>
  <c r="F14" i="86" s="1"/>
  <c r="G8" i="52"/>
  <c r="F34" i="56"/>
  <c r="Y13" i="52" l="1"/>
  <c r="F11" i="86" s="1"/>
  <c r="AC32" i="52"/>
  <c r="G20" i="86" s="1"/>
  <c r="T29" i="52"/>
  <c r="G19" i="86" s="1"/>
  <c r="K35" i="52"/>
  <c r="G21" i="86" s="1"/>
  <c r="AB30" i="52"/>
  <c r="X29" i="52"/>
  <c r="X28" i="52"/>
  <c r="AB29" i="52"/>
  <c r="G34" i="56"/>
  <c r="H8" i="66"/>
  <c r="H9" i="65"/>
  <c r="H10" i="65"/>
  <c r="H11" i="65"/>
  <c r="H12" i="65"/>
  <c r="H13" i="65"/>
  <c r="H14" i="65"/>
  <c r="H15" i="65"/>
  <c r="H16" i="65"/>
  <c r="H17" i="65"/>
  <c r="H8" i="65"/>
  <c r="J27" i="67"/>
  <c r="I27" i="67"/>
  <c r="J22" i="65"/>
  <c r="Y29" i="52" l="1"/>
  <c r="I22" i="65"/>
  <c r="AB83" i="52"/>
  <c r="O26" i="52"/>
  <c r="S25" i="52"/>
  <c r="O43" i="52"/>
  <c r="AB10" i="52"/>
  <c r="O76" i="52"/>
  <c r="X9" i="52"/>
  <c r="J41" i="52"/>
  <c r="J74" i="52"/>
  <c r="J40" i="52"/>
  <c r="AB9" i="52"/>
  <c r="F9" i="52"/>
  <c r="AB8" i="52"/>
  <c r="X27" i="52"/>
  <c r="AB28" i="52"/>
  <c r="X76" i="52"/>
  <c r="F48" i="52"/>
  <c r="Y62" i="52"/>
  <c r="Y63" i="52" s="1"/>
  <c r="F39" i="86" s="1"/>
  <c r="X62" i="52"/>
  <c r="O50" i="52"/>
  <c r="G32" i="52"/>
  <c r="G34" i="52" s="1"/>
  <c r="F32" i="52"/>
  <c r="X46" i="52"/>
  <c r="O56" i="52"/>
  <c r="F61" i="52"/>
  <c r="P69" i="52"/>
  <c r="F37" i="86" s="1"/>
  <c r="O69" i="52"/>
  <c r="O42" i="52"/>
  <c r="O63" i="52"/>
  <c r="P63" i="52"/>
  <c r="P64" i="52" s="1"/>
  <c r="T63" i="52" s="1"/>
  <c r="X69" i="52"/>
  <c r="O25" i="52"/>
  <c r="P25" i="52"/>
  <c r="X26" i="52"/>
  <c r="J8" i="52"/>
  <c r="O24" i="52"/>
  <c r="AB27" i="52"/>
  <c r="J67" i="52"/>
  <c r="K67" i="52"/>
  <c r="G27" i="86" s="1"/>
  <c r="AC65" i="52"/>
  <c r="V66" i="52"/>
  <c r="T59" i="52"/>
  <c r="M60" i="52"/>
  <c r="K57" i="52"/>
  <c r="D58" i="52"/>
  <c r="AC58" i="52"/>
  <c r="V59" i="52"/>
  <c r="T52" i="52"/>
  <c r="K50" i="52"/>
  <c r="M53" i="52"/>
  <c r="D51" i="52"/>
  <c r="AC50" i="52"/>
  <c r="V51" i="52"/>
  <c r="T46" i="52"/>
  <c r="M47" i="52"/>
  <c r="K44" i="52"/>
  <c r="D45" i="52"/>
  <c r="Y45" i="52"/>
  <c r="AC42" i="52"/>
  <c r="V43" i="52"/>
  <c r="T38" i="52"/>
  <c r="M39" i="52"/>
  <c r="K36" i="52"/>
  <c r="D37" i="52"/>
  <c r="AC35" i="52"/>
  <c r="V36" i="52"/>
  <c r="T31" i="52"/>
  <c r="M32" i="52"/>
  <c r="K29" i="52"/>
  <c r="D30" i="52"/>
  <c r="AC23" i="52"/>
  <c r="V24" i="52"/>
  <c r="T21" i="52"/>
  <c r="M22" i="52"/>
  <c r="K21" i="52"/>
  <c r="D22" i="52"/>
  <c r="AC15" i="52"/>
  <c r="V16" i="52"/>
  <c r="T13" i="52"/>
  <c r="M14" i="52"/>
  <c r="K13" i="52"/>
  <c r="D14" i="52"/>
  <c r="AC5" i="52"/>
  <c r="V6" i="52"/>
  <c r="T5" i="52"/>
  <c r="M6" i="52"/>
  <c r="K5" i="52"/>
  <c r="I16" i="68"/>
  <c r="H16" i="68"/>
  <c r="I19" i="66"/>
  <c r="H19" i="66"/>
  <c r="H22" i="65"/>
  <c r="I23" i="62"/>
  <c r="K23" i="62"/>
  <c r="M23" i="62"/>
  <c r="AC9" i="52" s="1"/>
  <c r="P23" i="62"/>
  <c r="H23" i="62"/>
  <c r="L21" i="62"/>
  <c r="N21" i="62" s="1"/>
  <c r="N18" i="62"/>
  <c r="N19" i="62"/>
  <c r="L18" i="62"/>
  <c r="L19" i="62"/>
  <c r="L17" i="62"/>
  <c r="N17" i="62" s="1"/>
  <c r="O16" i="62"/>
  <c r="O23" i="62" s="1"/>
  <c r="L13" i="62"/>
  <c r="N13" i="62" s="1"/>
  <c r="L14" i="62"/>
  <c r="N14" i="62" s="1"/>
  <c r="L12" i="62"/>
  <c r="N12" i="62" s="1"/>
  <c r="L11" i="62"/>
  <c r="N11" i="62" s="1"/>
  <c r="L9" i="62"/>
  <c r="N9" i="62" s="1"/>
  <c r="L8" i="62"/>
  <c r="L23" i="62" s="1"/>
  <c r="J15" i="62"/>
  <c r="J23" i="62" s="1"/>
  <c r="J7" i="62"/>
  <c r="M10" i="62"/>
  <c r="M20" i="62"/>
  <c r="M15" i="62"/>
  <c r="M7" i="62"/>
  <c r="I23" i="60"/>
  <c r="J23" i="60"/>
  <c r="K23" i="60"/>
  <c r="M23" i="60"/>
  <c r="Q23" i="60"/>
  <c r="O14" i="60"/>
  <c r="O23" i="60" s="1"/>
  <c r="U9" i="60"/>
  <c r="L8" i="60"/>
  <c r="R8" i="60" s="1"/>
  <c r="R23" i="60" s="1"/>
  <c r="L10" i="60"/>
  <c r="S10" i="60" s="1"/>
  <c r="S23" i="60" s="1"/>
  <c r="P56" i="52" s="1"/>
  <c r="P57" i="52" s="1"/>
  <c r="F38" i="86" s="1"/>
  <c r="L13" i="60"/>
  <c r="N13" i="60" s="1"/>
  <c r="N23" i="60" s="1"/>
  <c r="L15" i="60"/>
  <c r="P15" i="60" s="1"/>
  <c r="P23" i="60" s="1"/>
  <c r="L17" i="60"/>
  <c r="U17" i="60" s="1"/>
  <c r="L18" i="60"/>
  <c r="T18" i="60" s="1"/>
  <c r="T23" i="60" s="1"/>
  <c r="Y46" i="52" s="1"/>
  <c r="L19" i="60"/>
  <c r="U19" i="60" s="1"/>
  <c r="L20" i="60"/>
  <c r="N20" i="60" s="1"/>
  <c r="L21" i="60"/>
  <c r="S21" i="60" s="1"/>
  <c r="L22" i="60"/>
  <c r="U22" i="60" s="1"/>
  <c r="L7" i="60"/>
  <c r="Q7" i="60" s="1"/>
  <c r="P65" i="52" l="1"/>
  <c r="F41" i="86" s="1"/>
  <c r="T64" i="52"/>
  <c r="K74" i="52"/>
  <c r="G28" i="86" s="1"/>
  <c r="AC8" i="52"/>
  <c r="AC28" i="52"/>
  <c r="N8" i="62"/>
  <c r="N23" i="62" s="1"/>
  <c r="Y76" i="52"/>
  <c r="F35" i="86" s="1"/>
  <c r="G9" i="52"/>
  <c r="G11" i="52" s="1"/>
  <c r="Y27" i="52"/>
  <c r="P42" i="52"/>
  <c r="G48" i="52"/>
  <c r="G49" i="52" s="1"/>
  <c r="F32" i="86" s="1"/>
  <c r="Y48" i="52"/>
  <c r="AC46" i="52" s="1"/>
  <c r="Y49" i="52" s="1"/>
  <c r="F31" i="86" s="1"/>
  <c r="AC27" i="52"/>
  <c r="G61" i="52"/>
  <c r="G63" i="52" s="1"/>
  <c r="F40" i="86" s="1"/>
  <c r="P50" i="52"/>
  <c r="P51" i="52" s="1"/>
  <c r="F33" i="86" s="1"/>
  <c r="K8" i="52"/>
  <c r="P24" i="52"/>
  <c r="Y69" i="52"/>
  <c r="Y71" i="52" s="1"/>
  <c r="F42" i="86" s="1"/>
  <c r="AC30" i="52"/>
  <c r="Y28" i="52"/>
  <c r="AC29" i="52"/>
  <c r="K26" i="52"/>
  <c r="G17" i="86" s="1"/>
  <c r="Y56" i="52"/>
  <c r="F34" i="86" s="1"/>
  <c r="T18" i="52"/>
  <c r="G15" i="86" s="1"/>
  <c r="K34" i="52"/>
  <c r="AC83" i="52"/>
  <c r="G30" i="86" s="1"/>
  <c r="P76" i="52"/>
  <c r="F26" i="86" s="1"/>
  <c r="K41" i="52"/>
  <c r="P43" i="52"/>
  <c r="P44" i="52" s="1"/>
  <c r="F29" i="86" s="1"/>
  <c r="U23" i="60"/>
  <c r="L23" i="60"/>
  <c r="AC31" i="52" l="1"/>
  <c r="K9" i="52"/>
  <c r="K40" i="52"/>
  <c r="K42" i="52" s="1"/>
  <c r="G25" i="86" s="1"/>
  <c r="G44" i="86" s="1"/>
  <c r="Y26" i="52"/>
  <c r="Y31" i="52" s="1"/>
  <c r="J16" i="68"/>
  <c r="J19" i="66"/>
  <c r="G12" i="52" l="1"/>
  <c r="F9" i="86" s="1"/>
  <c r="F44" i="86" s="1"/>
  <c r="K11" i="52"/>
  <c r="F10" i="75"/>
  <c r="P26" i="52"/>
  <c r="P28" i="52" s="1"/>
  <c r="T25" i="52"/>
  <c r="T28" i="52" s="1"/>
  <c r="AC10" i="52"/>
  <c r="AC12" i="52" s="1"/>
  <c r="Y9" i="52"/>
  <c r="Y12" i="52" s="1"/>
  <c r="D39" i="44" l="1"/>
  <c r="E39" i="44"/>
  <c r="G39" i="76"/>
  <c r="H39" i="76" s="1"/>
  <c r="H40" i="76" l="1"/>
</calcChain>
</file>

<file path=xl/sharedStrings.xml><?xml version="1.0" encoding="utf-8"?>
<sst xmlns="http://schemas.openxmlformats.org/spreadsheetml/2006/main" count="1014" uniqueCount="266">
  <si>
    <t>FNSACC321 Process financial transactions and extract interim reports</t>
  </si>
  <si>
    <t>ASSESSOR GUIDE</t>
  </si>
  <si>
    <t>Trial Balance</t>
  </si>
  <si>
    <t>Herbs by Harry Pty Ltd</t>
  </si>
  <si>
    <t>As at 31 May 2021</t>
  </si>
  <si>
    <t>Acc No</t>
  </si>
  <si>
    <t>Account</t>
  </si>
  <si>
    <t>Debit</t>
  </si>
  <si>
    <t>Credit</t>
  </si>
  <si>
    <t>$</t>
  </si>
  <si>
    <t>Cash at Bank</t>
  </si>
  <si>
    <t>Inventory</t>
  </si>
  <si>
    <t>Accounts Receivable</t>
  </si>
  <si>
    <t>Office Equipment</t>
  </si>
  <si>
    <t>Less Accumulated Depreciation on Office Equipment</t>
  </si>
  <si>
    <t>Plant &amp; Equipment</t>
  </si>
  <si>
    <t xml:space="preserve">Trial Balance </t>
  </si>
  <si>
    <t>Less Accumulated Depreciation Plant &amp; Equipment</t>
  </si>
  <si>
    <t>Accounts Payable</t>
  </si>
  <si>
    <t>GST</t>
  </si>
  <si>
    <t>PAYG Withholdings Payable</t>
  </si>
  <si>
    <t>Capital Account - Harry Mint</t>
  </si>
  <si>
    <t>Retained Earnings</t>
  </si>
  <si>
    <t>Sales</t>
  </si>
  <si>
    <t>Purchases</t>
  </si>
  <si>
    <t>Advertising &amp; Marketing</t>
  </si>
  <si>
    <t>Bank Fees</t>
  </si>
  <si>
    <t>Bookkeeping</t>
  </si>
  <si>
    <t>Depreciation</t>
  </si>
  <si>
    <t>Insurance</t>
  </si>
  <si>
    <t>Postae &amp; Freight</t>
  </si>
  <si>
    <t>Repairs &amp; Maintenance</t>
  </si>
  <si>
    <t>Telephone &amp; Internet</t>
  </si>
  <si>
    <t>Utilities</t>
  </si>
  <si>
    <t>Wages &amp; Salaries</t>
  </si>
  <si>
    <t>Bad Debts</t>
  </si>
  <si>
    <t>Cash At Bank</t>
  </si>
  <si>
    <t>Date</t>
  </si>
  <si>
    <t>Details</t>
  </si>
  <si>
    <t>Jnl Ref</t>
  </si>
  <si>
    <t>Amount</t>
  </si>
  <si>
    <t>balance b/d</t>
  </si>
  <si>
    <t>Sundry Payments</t>
  </si>
  <si>
    <t>Discount Expense + GST</t>
  </si>
  <si>
    <t>Sundry Receipts</t>
  </si>
  <si>
    <t>balance c/d</t>
  </si>
  <si>
    <t>Sales + GST</t>
  </si>
  <si>
    <t>Sales Reterns &amp; All + GST</t>
  </si>
  <si>
    <t> </t>
  </si>
  <si>
    <t>GJ</t>
  </si>
  <si>
    <t>Discount Income +GST</t>
  </si>
  <si>
    <t>Purcahses + GST</t>
  </si>
  <si>
    <t>Purchases Returns +All</t>
  </si>
  <si>
    <t xml:space="preserve">Accounts Receivable </t>
  </si>
  <si>
    <t xml:space="preserve">Accounts Payable </t>
  </si>
  <si>
    <t xml:space="preserve">Account Receivable </t>
  </si>
  <si>
    <t>Motor Vehicle</t>
  </si>
  <si>
    <t>Accounts Receivable + GST</t>
  </si>
  <si>
    <t>Prepaid Advertising &amp; Mark</t>
  </si>
  <si>
    <t>Acc Dep Office Equip</t>
  </si>
  <si>
    <t>Discount Income</t>
  </si>
  <si>
    <t>Office Supplies</t>
  </si>
  <si>
    <t>Wages &amp; Salaries Payable</t>
  </si>
  <si>
    <t>Interest Income</t>
  </si>
  <si>
    <t>Sales Returns &amp; Allowances</t>
  </si>
  <si>
    <t>Discount Expense</t>
  </si>
  <si>
    <t>Prepaid Advertising</t>
  </si>
  <si>
    <t>Advertising</t>
  </si>
  <si>
    <t>Purchase Returns &amp; Allowances</t>
  </si>
  <si>
    <t xml:space="preserve">Bad Debts                            </t>
  </si>
  <si>
    <t>Provision for Bad Debts</t>
  </si>
  <si>
    <t>Bad Debts Expense</t>
  </si>
  <si>
    <t>As at 30 June 2021</t>
  </si>
  <si>
    <t>Purchases Returns &amp; Allowances</t>
  </si>
  <si>
    <t>Provision for bad debts</t>
  </si>
  <si>
    <t>Wages Payable</t>
  </si>
  <si>
    <t>Herbs by Harry</t>
  </si>
  <si>
    <t>Profit &amp; Loss Statement</t>
  </si>
  <si>
    <t>July 2020 To June 2021</t>
  </si>
  <si>
    <t>Income</t>
  </si>
  <si>
    <t>Sales Income</t>
  </si>
  <si>
    <t>less Sales Returns &amp; Allowance</t>
  </si>
  <si>
    <t>Assessment 3 Task 3</t>
  </si>
  <si>
    <t>Total Income</t>
  </si>
  <si>
    <t>Cost Of Sales (COGS)</t>
  </si>
  <si>
    <t>less Purchases Returns &amp; Allowances</t>
  </si>
  <si>
    <t>Total COGS</t>
  </si>
  <si>
    <t>Gross Profit</t>
  </si>
  <si>
    <t>Expenses</t>
  </si>
  <si>
    <t>Telephone</t>
  </si>
  <si>
    <t>Total Expenses</t>
  </si>
  <si>
    <t>Net Profit</t>
  </si>
  <si>
    <t>Balance Sheet</t>
  </si>
  <si>
    <t>As of June 2021</t>
  </si>
  <si>
    <t>Assets</t>
  </si>
  <si>
    <t>Current Assets</t>
  </si>
  <si>
    <t>Less Provision for Bad Debts</t>
  </si>
  <si>
    <t>Total Current Assets</t>
  </si>
  <si>
    <t>Non-Current Assets</t>
  </si>
  <si>
    <t>Equipment</t>
  </si>
  <si>
    <t>Office Equipment at Cost</t>
  </si>
  <si>
    <t>Less Depreciation Office Equipment</t>
  </si>
  <si>
    <t>Less Depreciation Plant &amp; Equipment</t>
  </si>
  <si>
    <t>Motor Vehicles</t>
  </si>
  <si>
    <t>Total Non-Current Assets</t>
  </si>
  <si>
    <t>Total Assets</t>
  </si>
  <si>
    <t>Liabilities</t>
  </si>
  <si>
    <t>Current Liabilities</t>
  </si>
  <si>
    <t>GST Liability</t>
  </si>
  <si>
    <t>Total Current Liabilities</t>
  </si>
  <si>
    <t>Total Liabilities</t>
  </si>
  <si>
    <t>Equity</t>
  </si>
  <si>
    <t>Share Capital</t>
  </si>
  <si>
    <t>Retained Earnings previous years</t>
  </si>
  <si>
    <t>Retained Earnings current year</t>
  </si>
  <si>
    <t>Total Liabilities and Equity</t>
  </si>
  <si>
    <t xml:space="preserve">Assessor please note in the benchmark answer the balance sheet is out .01.  This is a rounding issue. </t>
  </si>
  <si>
    <t xml:space="preserve">Cash Payments Journal - Herbs by Harry Pty Ltd </t>
  </si>
  <si>
    <t>CPJ06</t>
  </si>
  <si>
    <t>Folio</t>
  </si>
  <si>
    <t>Ref</t>
  </si>
  <si>
    <t xml:space="preserve">GST </t>
  </si>
  <si>
    <t>Wages</t>
  </si>
  <si>
    <t>Postage &amp; Freight</t>
  </si>
  <si>
    <t>Sundry</t>
  </si>
  <si>
    <t>EFT</t>
  </si>
  <si>
    <t xml:space="preserve">ATO PAYG </t>
  </si>
  <si>
    <t>PAYG Payable</t>
  </si>
  <si>
    <t xml:space="preserve">Postage </t>
  </si>
  <si>
    <t>Payment of Account (Creditor)</t>
  </si>
  <si>
    <t>Cash Payments Journal June 2021</t>
  </si>
  <si>
    <t>Cheque 124</t>
  </si>
  <si>
    <t>Cheque 125</t>
  </si>
  <si>
    <t>Bookkeeping Fee</t>
  </si>
  <si>
    <t>Repairs to Machinery</t>
  </si>
  <si>
    <t>Freight</t>
  </si>
  <si>
    <t>Direct</t>
  </si>
  <si>
    <t xml:space="preserve">Cash Receipts Journal - Herbs by Harry Pty Ltd </t>
  </si>
  <si>
    <t>CRJ06</t>
  </si>
  <si>
    <t>Interest</t>
  </si>
  <si>
    <t>Debtor S Smith - Paid Balance</t>
  </si>
  <si>
    <t>Efpos Settlement</t>
  </si>
  <si>
    <t>POS</t>
  </si>
  <si>
    <t>Debtor P Pan - Paid Balance</t>
  </si>
  <si>
    <t>Cash Receipts Journal June 2021</t>
  </si>
  <si>
    <t>Debtor J Jones - Paid Balance</t>
  </si>
  <si>
    <t>Debtor F Fry - Paid Balance</t>
  </si>
  <si>
    <t>Sales Journal</t>
  </si>
  <si>
    <t>SJ06</t>
  </si>
  <si>
    <t>Debtor</t>
  </si>
  <si>
    <t>Tax Inv #</t>
  </si>
  <si>
    <t>Accounts Receivable Control</t>
  </si>
  <si>
    <t>BKA Hardman</t>
  </si>
  <si>
    <t>INV205</t>
  </si>
  <si>
    <t>Catering Capers Pty Ltd</t>
  </si>
  <si>
    <t>INV206</t>
  </si>
  <si>
    <t>Café Red</t>
  </si>
  <si>
    <t>INV207</t>
  </si>
  <si>
    <t>Seekingon Pty Ltd</t>
  </si>
  <si>
    <t>INV208</t>
  </si>
  <si>
    <t>H&amp;J Catering Services</t>
  </si>
  <si>
    <t>INV209</t>
  </si>
  <si>
    <t>Metriscilo Pty Ltd</t>
  </si>
  <si>
    <t>INV210</t>
  </si>
  <si>
    <t xml:space="preserve">The Coast Café </t>
  </si>
  <si>
    <t>INV211</t>
  </si>
  <si>
    <t>Sales Journal June 2021</t>
  </si>
  <si>
    <t>The Hotel by the Sea</t>
  </si>
  <si>
    <t>INV212</t>
  </si>
  <si>
    <t>Salmon &amp; Steak Pty Ltd</t>
  </si>
  <si>
    <t>INV213</t>
  </si>
  <si>
    <t>INV214</t>
  </si>
  <si>
    <t>Total</t>
  </si>
  <si>
    <t>Sales Returns &amp; Allowances Journal</t>
  </si>
  <si>
    <t>SRAJ04</t>
  </si>
  <si>
    <t>Credit Note / Adjustment No</t>
  </si>
  <si>
    <t>Salmon &amp; Steak</t>
  </si>
  <si>
    <t>CN091</t>
  </si>
  <si>
    <t>Sales Returns and Allowances Journal</t>
  </si>
  <si>
    <t>June 2021</t>
  </si>
  <si>
    <t>Purchases Journal</t>
  </si>
  <si>
    <t>PJ06</t>
  </si>
  <si>
    <t>Creditor</t>
  </si>
  <si>
    <t>Salt Bush Pty Ltd</t>
  </si>
  <si>
    <t>INV 23232</t>
  </si>
  <si>
    <t>CRD Imports Pty Ltd</t>
  </si>
  <si>
    <t>INV 44-02888</t>
  </si>
  <si>
    <t>JPM Wholesalers</t>
  </si>
  <si>
    <t>RBR210403-01</t>
  </si>
  <si>
    <t>Pepper Plant Pty Ltd</t>
  </si>
  <si>
    <t>SS008678</t>
  </si>
  <si>
    <t>The Smoke House</t>
  </si>
  <si>
    <t>198-673-998</t>
  </si>
  <si>
    <t>Fuel for the Fire Pty Ltd</t>
  </si>
  <si>
    <t>MMI848</t>
  </si>
  <si>
    <t>Purchases Journal June 2021</t>
  </si>
  <si>
    <t>SM &amp; PJ Potter</t>
  </si>
  <si>
    <t>TBT4837</t>
  </si>
  <si>
    <t>TCC001198</t>
  </si>
  <si>
    <t>RBR210418-03</t>
  </si>
  <si>
    <t>Small Group Holdings Pty Ltd</t>
  </si>
  <si>
    <t>INV 38192</t>
  </si>
  <si>
    <t>INV 44-02899</t>
  </si>
  <si>
    <t>Purchases Returns &amp; Allowances Journal</t>
  </si>
  <si>
    <t>PRAJ06</t>
  </si>
  <si>
    <t>Spices &amp; Things</t>
  </si>
  <si>
    <t>CR 44-00134</t>
  </si>
  <si>
    <t>The Pepper Plant</t>
  </si>
  <si>
    <t>TPPCN122</t>
  </si>
  <si>
    <t>Purchases Returns and Allowances Journal</t>
  </si>
  <si>
    <t>General Journal</t>
  </si>
  <si>
    <t>Wages $ Salaries owed to staff at 30/06/2021</t>
  </si>
  <si>
    <t>Assessment 3 Task 4a</t>
  </si>
  <si>
    <t>Accum Depreciation Office Equipment</t>
  </si>
  <si>
    <t>Accum Depreciation Plant &amp; Equipment</t>
  </si>
  <si>
    <t>Depreciation Expense for June 2021</t>
  </si>
  <si>
    <t>Prepaid Expense</t>
  </si>
  <si>
    <t>Advertising Expense</t>
  </si>
  <si>
    <t>Portion of 12 months advertising cost  prepaid</t>
  </si>
  <si>
    <t>Provision For Bad Debts</t>
  </si>
  <si>
    <t>Provision made for Bad Debts</t>
  </si>
  <si>
    <t>Motor vehicle</t>
  </si>
  <si>
    <t>Motor Vehicle capital contribution by owner</t>
  </si>
  <si>
    <t xml:space="preserve">Telephone </t>
  </si>
  <si>
    <t>Correction of Error</t>
  </si>
  <si>
    <t>ISLA &amp; CO</t>
  </si>
  <si>
    <t>As at 30/04/2021</t>
  </si>
  <si>
    <t>Account No</t>
  </si>
  <si>
    <t>Sales Returns</t>
  </si>
  <si>
    <t>Freight, Postage &amp; Delivery Outwards</t>
  </si>
  <si>
    <t>Purchase Returns</t>
  </si>
  <si>
    <t>Freight, Postage &amp; Delivery Inwards</t>
  </si>
  <si>
    <t>Cleaning &amp; Laundry</t>
  </si>
  <si>
    <t>Interest Expense</t>
  </si>
  <si>
    <t>Rent Paid</t>
  </si>
  <si>
    <t>NAB Business Bank Account 306-234 12345678</t>
  </si>
  <si>
    <t>Cash Drawer</t>
  </si>
  <si>
    <t>Petty Cash</t>
  </si>
  <si>
    <t>Stock on Hand</t>
  </si>
  <si>
    <t>Accumulated Depreciation on Office Equipment</t>
  </si>
  <si>
    <t>Furniture &amp; Fittings</t>
  </si>
  <si>
    <t>Accumulated Depreciation Furniture &amp; Fittings</t>
  </si>
  <si>
    <t>Loans from Joelle</t>
  </si>
  <si>
    <t>Loans NAB</t>
  </si>
  <si>
    <t>Herbs By Harry General Ledger</t>
  </si>
  <si>
    <t>Assessment 3 Task 4b</t>
  </si>
  <si>
    <t xml:space="preserve">Adjusted Trial Balance </t>
  </si>
  <si>
    <t>Trial Balance (Adjusted)</t>
  </si>
  <si>
    <t>Assessment 3 Task 4c</t>
  </si>
  <si>
    <t>Instructions</t>
  </si>
  <si>
    <t>This workbook is required to be completed and submitted as part of your assessment.</t>
  </si>
  <si>
    <t>Each tab needs to be completed in accordance with the task instruction.</t>
  </si>
  <si>
    <t>© UP Education Australia Pty Ltd 2024</t>
  </si>
  <si>
    <t>Except as permitted by the copyright law applicable to you, you may not reproduce or communicate any of the content on this website, including files downloadable from this website, without the permission of the copyright owner.</t>
  </si>
  <si>
    <t>WARNING</t>
  </si>
  <si>
    <t>This material has been reproduced and communicated to you by or on behalf of UP Education in accordance with section 113P of the Copyright Act 1968 ( the Act ).</t>
  </si>
  <si>
    <t>The material in this communication may be subject to copyright under the Act. Any further reproduction or communication of this material by you may be the subject of copyright protection under the Act.</t>
  </si>
  <si>
    <t>Do not remove this notice.</t>
  </si>
  <si>
    <t> </t>
  </si>
  <si>
    <t>House of Learning (Provider Number 21583) ABN 21 144 869 634 trading as Colab</t>
  </si>
  <si>
    <r>
      <t>Assessment 3</t>
    </r>
    <r>
      <rPr>
        <sz val="22"/>
        <color rgb="FF13AD85"/>
        <rFont val="Arial"/>
        <family val="2"/>
      </rPr>
      <t>: Task 3 &amp; 4</t>
    </r>
  </si>
  <si>
    <t>You will be instructed to complete this workbook in Assessment 3: Task 3 &amp; 4.</t>
  </si>
  <si>
    <t>Ensure you save this workbook under the naming convention: FNSACC321_Case Study_A3T3&amp;4 Workbook_Student Name and upload it to the LMS for marking.</t>
  </si>
  <si>
    <t xml:space="preserve">Assessment 3 Task 3 </t>
  </si>
  <si>
    <t xml:space="preserve">Herbs by Harry Pty Ltd </t>
  </si>
  <si>
    <t>General Ledger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</si>
</sst>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0.00;\(#,##0.00\)"/>
    <numFmt numFmtId="165" formatCode="&quot;$&quot;#,##0.00;[Red]\(&quot;$&quot;#,##0.00\)"/>
    <numFmt numFmtId="166" formatCode="_-* #,##0_-;\-* #,##0_-;_-* &quot;-&quot;??_-;_-@_-"/>
  </numFmts>
  <fonts count="5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6"/>
      <color rgb="FF000000"/>
      <name val="Arial"/>
      <family val="2"/>
    </font>
    <font>
      <u/>
      <sz val="11"/>
      <color theme="10"/>
      <name val="Calibri"/>
      <family val="2"/>
      <scheme val="minor"/>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sz val="12"/>
      <color theme="1"/>
      <name val="Simplon Norm"/>
      <family val="2"/>
    </font>
    <font>
      <sz val="12"/>
      <name val="Simplon Norm"/>
      <family val="2"/>
    </font>
    <font>
      <sz val="12"/>
      <color rgb="FFFF0000"/>
      <name val="Simplon Norm"/>
      <family val="2"/>
    </font>
    <font>
      <b/>
      <sz val="11"/>
      <name val="Simplon Norm"/>
      <family val="2"/>
    </font>
    <font>
      <b/>
      <sz val="11"/>
      <color theme="1"/>
      <name val="Simplon Norm"/>
      <family val="2"/>
    </font>
    <font>
      <sz val="11"/>
      <color rgb="FFFF0000"/>
      <name val="Simplon Norm"/>
      <family val="2"/>
    </font>
    <font>
      <b/>
      <sz val="11"/>
      <color rgb="FFFF0000"/>
      <name val="Simplon Norm"/>
      <family val="2"/>
    </font>
    <font>
      <b/>
      <sz val="12"/>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sz val="8"/>
      <name val="Calibri"/>
      <family val="2"/>
      <scheme val="minor"/>
    </font>
    <font>
      <sz val="11"/>
      <color theme="0"/>
      <name val="Simplon Norm"/>
      <family val="2"/>
    </font>
    <font>
      <b/>
      <sz val="12"/>
      <name val="Simplon Norm"/>
      <family val="2"/>
    </font>
    <font>
      <sz val="22"/>
      <color rgb="FFFF0000"/>
      <name val="Arial"/>
      <family val="2"/>
    </font>
    <font>
      <sz val="12"/>
      <name val="Calibri"/>
      <family val="2"/>
      <scheme val="minor"/>
    </font>
    <font>
      <b/>
      <sz val="11"/>
      <color indexed="9"/>
      <name val="Simplon Norm"/>
      <family val="2"/>
    </font>
    <font>
      <sz val="22"/>
      <color rgb="FF000000"/>
      <name val="Arial"/>
      <family val="2"/>
    </font>
    <font>
      <b/>
      <sz val="16"/>
      <color rgb="FF000000"/>
      <name val="Simplon Norm"/>
      <family val="2"/>
    </font>
    <font>
      <sz val="16"/>
      <color rgb="FF000000"/>
      <name val="Simplon Norm"/>
      <family val="2"/>
    </font>
    <font>
      <sz val="14"/>
      <color rgb="FF000000"/>
      <name val="Arial"/>
      <family val="2"/>
    </font>
    <font>
      <sz val="12"/>
      <name val="Simplon Norm"/>
      <family val="2"/>
    </font>
    <font>
      <b/>
      <sz val="16"/>
      <name val="Simplon Norm"/>
      <family val="2"/>
    </font>
    <font>
      <sz val="12"/>
      <color theme="0" tint="-0.499984740745262"/>
      <name val="Calibri"/>
      <family val="2"/>
      <scheme val="minor"/>
    </font>
    <font>
      <sz val="12"/>
      <color rgb="FFC00000"/>
      <name val="Calibri"/>
      <family val="2"/>
      <scheme val="minor"/>
    </font>
    <font>
      <sz val="12"/>
      <color rgb="FF000000"/>
      <name val="Calibri"/>
      <family val="2"/>
      <scheme val="minor"/>
    </font>
    <font>
      <sz val="20"/>
      <color rgb="FF000000"/>
      <name val="Calibri"/>
      <family val="2"/>
      <scheme val="minor"/>
    </font>
    <font>
      <b/>
      <sz val="16"/>
      <color rgb="FF0D0D0D"/>
      <name val="Arial"/>
      <family val="2"/>
    </font>
    <font>
      <sz val="16"/>
      <color rgb="FF000000"/>
      <name val="Calibri"/>
      <family val="2"/>
      <scheme val="minor"/>
    </font>
    <font>
      <b/>
      <sz val="16"/>
      <color rgb="FF000000"/>
      <name val="Arial"/>
      <family val="2"/>
    </font>
    <font>
      <b/>
      <sz val="22"/>
      <color rgb="FF13AD85"/>
      <name val="Arial"/>
      <family val="2"/>
    </font>
    <font>
      <sz val="22"/>
      <color rgb="FF13AD85"/>
      <name val="Arial"/>
      <family val="2"/>
    </font>
    <font>
      <sz val="12"/>
      <color rgb="FF000000"/>
      <name val="Arial"/>
      <family val="2"/>
    </font>
    <font>
      <sz val="10"/>
      <color rgb="FF000000"/>
      <name val="Arial"/>
      <family val="2"/>
    </font>
    <font>
      <b/>
      <sz val="12"/>
      <color rgb="FF000000"/>
      <name val="Arial"/>
      <family val="2"/>
    </font>
    <font>
      <b/>
      <sz val="10"/>
      <name val="Simplon Norm"/>
      <family val="2"/>
    </font>
    <font>
      <b/>
      <sz val="14"/>
      <name val="Simplon Norm"/>
      <family val="2"/>
    </font>
    <font>
      <sz val="11"/>
      <name val="Calibri"/>
      <family val="2"/>
      <scheme val="minor"/>
    </font>
    <font>
      <sz val="11"/>
      <color rgb="FFC00000"/>
      <name val="Simplon Norm"/>
      <family val="2"/>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89F0D4"/>
        <bgColor indexed="64"/>
      </patternFill>
    </fill>
    <fill>
      <patternFill patternType="solid">
        <fgColor theme="0" tint="-0.249977111117893"/>
        <bgColor rgb="FF000000"/>
      </patternFill>
    </fill>
    <fill>
      <patternFill patternType="solid">
        <fgColor rgb="FF89F0D4"/>
        <bgColor rgb="FF000000"/>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double">
        <color indexed="64"/>
      </bottom>
      <diagonal/>
    </border>
    <border>
      <left style="thin">
        <color auto="1"/>
      </left>
      <right style="thin">
        <color auto="1"/>
      </right>
      <top/>
      <bottom style="medium">
        <color rgb="FF000000"/>
      </bottom>
      <diagonal/>
    </border>
    <border>
      <left style="medium">
        <color rgb="FF000000"/>
      </left>
      <right/>
      <top/>
      <bottom/>
      <diagonal/>
    </border>
    <border>
      <left/>
      <right style="medium">
        <color rgb="FF000000"/>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right/>
      <top style="thick">
        <color indexed="64"/>
      </top>
      <bottom/>
      <diagonal/>
    </border>
    <border>
      <left style="medium">
        <color rgb="FF000000"/>
      </left>
      <right style="thin">
        <color rgb="FF000000"/>
      </right>
      <top style="thick">
        <color indexed="64"/>
      </top>
      <bottom/>
      <diagonal/>
    </border>
    <border>
      <left style="thin">
        <color rgb="FF000000"/>
      </left>
      <right style="thick">
        <color indexed="64"/>
      </right>
      <top style="thick">
        <color indexed="64"/>
      </top>
      <bottom/>
      <diagonal/>
    </border>
    <border>
      <left/>
      <right style="thick">
        <color indexed="64"/>
      </right>
      <top style="thick">
        <color indexed="64"/>
      </top>
      <bottom/>
      <diagonal/>
    </border>
    <border>
      <left style="medium">
        <color indexed="64"/>
      </left>
      <right style="thin">
        <color indexed="64"/>
      </right>
      <top/>
      <bottom style="medium">
        <color rgb="FF000000"/>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1" tint="0.49998474074526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style="medium">
        <color theme="1" tint="0.499984740745262"/>
      </right>
      <top/>
      <bottom style="thin">
        <color theme="0" tint="-0.14993743705557422"/>
      </bottom>
      <diagonal/>
    </border>
    <border>
      <left style="thin">
        <color theme="0" tint="-0.14993743705557422"/>
      </left>
      <right style="thin">
        <color theme="0" tint="-0.14993743705557422"/>
      </right>
      <top style="thin">
        <color theme="0" tint="-0.14993743705557422"/>
      </top>
      <bottom style="medium">
        <color indexed="64"/>
      </bottom>
      <diagonal/>
    </border>
    <border>
      <left style="thin">
        <color theme="0" tint="-0.14993743705557422"/>
      </left>
      <right/>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right style="thin">
        <color theme="0" tint="-0.14993743705557422"/>
      </right>
      <top/>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theme="1" tint="0.499984740745262"/>
      </right>
      <top style="thin">
        <color theme="0" tint="-0.14993743705557422"/>
      </top>
      <bottom style="medium">
        <color indexed="64"/>
      </bottom>
      <diagonal/>
    </border>
    <border>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style="thin">
        <color theme="0" tint="-0.14993743705557422"/>
      </right>
      <top/>
      <bottom/>
      <diagonal/>
    </border>
    <border>
      <left/>
      <right style="medium">
        <color theme="1" tint="0.499984740745262"/>
      </right>
      <top style="thin">
        <color theme="0" tint="-0.14993743705557422"/>
      </top>
      <bottom/>
      <diagonal/>
    </border>
    <border>
      <left style="thin">
        <color theme="0" tint="-0.14993743705557422"/>
      </left>
      <right/>
      <top/>
      <bottom/>
      <diagonal/>
    </border>
    <border>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medium">
        <color indexed="64"/>
      </left>
      <right style="thin">
        <color theme="0" tint="-0.14993743705557422"/>
      </right>
      <top style="thin">
        <color theme="0" tint="-0.14993743705557422"/>
      </top>
      <bottom style="thin">
        <color theme="0" tint="-0.14993743705557422"/>
      </bottom>
      <diagonal/>
    </border>
    <border>
      <left style="thin">
        <color theme="0" tint="-0.14993743705557422"/>
      </left>
      <right style="medium">
        <color indexed="64"/>
      </right>
      <top style="thin">
        <color theme="0" tint="-0.14993743705557422"/>
      </top>
      <bottom style="thin">
        <color theme="0" tint="-0.14993743705557422"/>
      </bottom>
      <diagonal/>
    </border>
    <border>
      <left/>
      <right style="medium">
        <color indexed="64"/>
      </right>
      <top style="thin">
        <color theme="0" tint="-0.14993743705557422"/>
      </top>
      <bottom style="thin">
        <color theme="0" tint="-0.14993743705557422"/>
      </bottom>
      <diagonal/>
    </border>
    <border>
      <left/>
      <right style="medium">
        <color indexed="64"/>
      </right>
      <top style="thin">
        <color theme="0" tint="-0.14993743705557422"/>
      </top>
      <bottom/>
      <diagonal/>
    </border>
    <border>
      <left style="thin">
        <color theme="0" tint="-0.14993743705557422"/>
      </left>
      <right style="medium">
        <color indexed="64"/>
      </right>
      <top style="thin">
        <color theme="0" tint="-0.14993743705557422"/>
      </top>
      <bottom/>
      <diagonal/>
    </border>
    <border>
      <left style="thin">
        <color theme="0" tint="-0.14993743705557422"/>
      </left>
      <right style="medium">
        <color indexed="64"/>
      </right>
      <top style="thin">
        <color indexed="64"/>
      </top>
      <bottom style="double">
        <color indexed="64"/>
      </bottom>
      <diagonal/>
    </border>
    <border>
      <left style="thin">
        <color theme="0" tint="-0.14993743705557422"/>
      </left>
      <right style="medium">
        <color indexed="64"/>
      </right>
      <top/>
      <bottom style="thin">
        <color theme="0" tint="-0.14993743705557422"/>
      </bottom>
      <diagonal/>
    </border>
    <border>
      <left style="thin">
        <color theme="0" tint="-0.14993743705557422"/>
      </left>
      <right style="medium">
        <color indexed="64"/>
      </right>
      <top style="thin">
        <color theme="0" tint="-0.14993743705557422"/>
      </top>
      <bottom style="medium">
        <color indexed="64"/>
      </bottom>
      <diagonal/>
    </border>
    <border>
      <left style="thin">
        <color theme="0" tint="-0.14993743705557422"/>
      </left>
      <right style="medium">
        <color indexed="64"/>
      </right>
      <top/>
      <bottom style="double">
        <color indexed="64"/>
      </bottom>
      <diagonal/>
    </border>
    <border>
      <left style="medium">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medium">
        <color indexed="64"/>
      </right>
      <top/>
      <bottom/>
      <diagonal/>
    </border>
    <border>
      <left style="thin">
        <color theme="0" tint="-0.14993743705557422"/>
      </left>
      <right style="thin">
        <color theme="0" tint="-0.14993743705557422"/>
      </right>
      <top style="medium">
        <color indexed="64"/>
      </top>
      <bottom style="medium">
        <color indexed="64"/>
      </bottom>
      <diagonal/>
    </border>
    <border>
      <left style="thin">
        <color theme="0" tint="-0.14993743705557422"/>
      </left>
      <right style="medium">
        <color indexed="64"/>
      </right>
      <top style="medium">
        <color indexed="64"/>
      </top>
      <bottom style="medium">
        <color indexed="64"/>
      </bottom>
      <diagonal/>
    </border>
  </borders>
  <cellStyleXfs count="4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0"/>
    <xf numFmtId="0" fontId="8" fillId="0" borderId="0"/>
    <xf numFmtId="0" fontId="3" fillId="0" borderId="0"/>
    <xf numFmtId="0" fontId="10" fillId="0" borderId="0" applyNumberFormat="0" applyFill="0" applyBorder="0" applyAlignment="0" applyProtection="0"/>
    <xf numFmtId="0" fontId="2" fillId="0" borderId="0"/>
    <xf numFmtId="0" fontId="1" fillId="0" borderId="0"/>
    <xf numFmtId="43" fontId="8" fillId="0" borderId="0" applyFont="0" applyFill="0" applyBorder="0" applyAlignment="0" applyProtection="0"/>
    <xf numFmtId="44" fontId="8" fillId="0" borderId="0" applyFont="0" applyFill="0" applyBorder="0" applyAlignment="0" applyProtection="0"/>
    <xf numFmtId="0" fontId="1" fillId="0" borderId="0"/>
    <xf numFmtId="0" fontId="1" fillId="0" borderId="0"/>
  </cellStyleXfs>
  <cellXfs count="408">
    <xf numFmtId="0" fontId="0" fillId="0" borderId="0" xfId="0"/>
    <xf numFmtId="0" fontId="15" fillId="0" borderId="0" xfId="0" applyFont="1" applyAlignment="1">
      <alignment vertical="center"/>
    </xf>
    <xf numFmtId="4" fontId="15" fillId="4" borderId="18" xfId="0" applyNumberFormat="1" applyFont="1" applyFill="1" applyBorder="1" applyAlignment="1">
      <alignment horizontal="right" vertical="center"/>
    </xf>
    <xf numFmtId="0" fontId="16" fillId="0" borderId="1" xfId="0" applyFont="1" applyBorder="1" applyAlignment="1">
      <alignment vertical="center"/>
    </xf>
    <xf numFmtId="0" fontId="16" fillId="4" borderId="1" xfId="0" applyFont="1" applyFill="1" applyBorder="1" applyAlignment="1">
      <alignment vertical="center"/>
    </xf>
    <xf numFmtId="4" fontId="16" fillId="4" borderId="1" xfId="0" applyNumberFormat="1" applyFont="1" applyFill="1" applyBorder="1" applyAlignment="1">
      <alignment horizontal="right" vertical="center"/>
    </xf>
    <xf numFmtId="0" fontId="16" fillId="0" borderId="2" xfId="0" applyFont="1" applyBorder="1" applyAlignment="1">
      <alignment vertical="center"/>
    </xf>
    <xf numFmtId="0" fontId="16" fillId="4" borderId="2" xfId="0" applyFont="1" applyFill="1" applyBorder="1" applyAlignment="1">
      <alignment vertical="center"/>
    </xf>
    <xf numFmtId="4" fontId="16" fillId="4" borderId="2" xfId="0" applyNumberFormat="1" applyFont="1" applyFill="1" applyBorder="1" applyAlignment="1">
      <alignment horizontal="right" vertical="center"/>
    </xf>
    <xf numFmtId="0" fontId="15" fillId="5" borderId="7" xfId="0" applyFont="1" applyFill="1" applyBorder="1" applyAlignment="1">
      <alignment horizontal="right" vertical="center"/>
    </xf>
    <xf numFmtId="0" fontId="15" fillId="3" borderId="8" xfId="0" applyFont="1" applyFill="1" applyBorder="1" applyAlignment="1">
      <alignment vertical="center"/>
    </xf>
    <xf numFmtId="0" fontId="15" fillId="3" borderId="8" xfId="0" applyFont="1" applyFill="1" applyBorder="1" applyAlignment="1">
      <alignment horizontal="left" vertical="center"/>
    </xf>
    <xf numFmtId="0" fontId="15" fillId="5" borderId="8" xfId="0" applyFont="1" applyFill="1" applyBorder="1" applyAlignment="1">
      <alignment horizontal="right" vertical="center"/>
    </xf>
    <xf numFmtId="2" fontId="16" fillId="4" borderId="1" xfId="0" applyNumberFormat="1" applyFont="1" applyFill="1" applyBorder="1" applyAlignment="1">
      <alignment horizontal="right" vertical="center"/>
    </xf>
    <xf numFmtId="2" fontId="16" fillId="4" borderId="1" xfId="0" applyNumberFormat="1" applyFont="1" applyFill="1" applyBorder="1" applyAlignment="1">
      <alignment vertical="center"/>
    </xf>
    <xf numFmtId="0" fontId="0" fillId="2" borderId="0" xfId="0" applyFill="1"/>
    <xf numFmtId="0" fontId="14" fillId="2" borderId="0" xfId="0" applyFont="1" applyFill="1"/>
    <xf numFmtId="0" fontId="14" fillId="6" borderId="0" xfId="0" applyFont="1" applyFill="1"/>
    <xf numFmtId="0" fontId="0" fillId="2" borderId="0" xfId="0" applyFill="1" applyAlignment="1">
      <alignment wrapText="1"/>
    </xf>
    <xf numFmtId="14" fontId="18" fillId="0" borderId="13" xfId="0" applyNumberFormat="1" applyFont="1" applyBorder="1" applyAlignment="1">
      <alignment wrapText="1"/>
    </xf>
    <xf numFmtId="0" fontId="18" fillId="0" borderId="0" xfId="0" applyFont="1" applyAlignment="1">
      <alignment wrapText="1"/>
    </xf>
    <xf numFmtId="4" fontId="18" fillId="0" borderId="0" xfId="0" applyNumberFormat="1" applyFont="1" applyAlignment="1">
      <alignment wrapText="1"/>
    </xf>
    <xf numFmtId="14" fontId="18" fillId="0" borderId="0" xfId="0" applyNumberFormat="1" applyFont="1" applyAlignment="1">
      <alignment wrapText="1"/>
    </xf>
    <xf numFmtId="14" fontId="19" fillId="0" borderId="13" xfId="0" applyNumberFormat="1" applyFont="1" applyBorder="1" applyAlignment="1">
      <alignment wrapText="1"/>
    </xf>
    <xf numFmtId="0" fontId="19" fillId="0" borderId="0" xfId="0" applyFont="1" applyAlignment="1">
      <alignment wrapText="1"/>
    </xf>
    <xf numFmtId="4" fontId="19" fillId="0" borderId="0" xfId="0" applyNumberFormat="1" applyFont="1" applyAlignment="1">
      <alignment wrapText="1"/>
    </xf>
    <xf numFmtId="14" fontId="19" fillId="0" borderId="0" xfId="0" applyNumberFormat="1" applyFont="1" applyAlignment="1">
      <alignment wrapText="1"/>
    </xf>
    <xf numFmtId="0" fontId="19" fillId="0" borderId="0" xfId="0" applyFont="1"/>
    <xf numFmtId="0" fontId="0" fillId="3" borderId="0" xfId="0" applyFill="1"/>
    <xf numFmtId="0" fontId="21" fillId="3" borderId="0" xfId="0" applyFont="1" applyFill="1"/>
    <xf numFmtId="0" fontId="11" fillId="3" borderId="0" xfId="0" applyFont="1" applyFill="1"/>
    <xf numFmtId="0" fontId="0" fillId="9" borderId="0" xfId="0" applyFill="1"/>
    <xf numFmtId="0" fontId="22" fillId="0" borderId="1" xfId="0" applyFont="1" applyBorder="1" applyAlignment="1">
      <alignment vertical="center"/>
    </xf>
    <xf numFmtId="44" fontId="24" fillId="0" borderId="23" xfId="0" applyNumberFormat="1" applyFont="1" applyBorder="1"/>
    <xf numFmtId="0" fontId="27" fillId="0" borderId="27" xfId="0" applyFont="1" applyBorder="1"/>
    <xf numFmtId="0" fontId="25" fillId="0" borderId="8" xfId="0" applyFont="1" applyBorder="1" applyAlignment="1">
      <alignment horizontal="center"/>
    </xf>
    <xf numFmtId="0" fontId="25" fillId="0" borderId="8" xfId="0" applyFont="1" applyBorder="1" applyAlignment="1">
      <alignment horizontal="center" wrapText="1"/>
    </xf>
    <xf numFmtId="14" fontId="26" fillId="0" borderId="8" xfId="0" applyNumberFormat="1" applyFont="1" applyBorder="1" applyAlignment="1">
      <alignment horizontal="left"/>
    </xf>
    <xf numFmtId="0" fontId="26" fillId="0" borderId="8" xfId="0" applyFont="1" applyBorder="1"/>
    <xf numFmtId="3" fontId="26" fillId="0" borderId="8" xfId="0" applyNumberFormat="1" applyFont="1" applyBorder="1" applyAlignment="1">
      <alignment horizontal="right" vertical="center"/>
    </xf>
    <xf numFmtId="14" fontId="22" fillId="0" borderId="8" xfId="0" applyNumberFormat="1" applyFont="1" applyBorder="1" applyAlignment="1">
      <alignment horizontal="left"/>
    </xf>
    <xf numFmtId="0" fontId="22" fillId="0" borderId="8" xfId="0" applyFont="1" applyBorder="1"/>
    <xf numFmtId="3" fontId="22" fillId="0" borderId="8" xfId="0" applyNumberFormat="1" applyFont="1" applyBorder="1" applyAlignment="1">
      <alignment horizontal="right" vertical="center"/>
    </xf>
    <xf numFmtId="4" fontId="26" fillId="0" borderId="8" xfId="0" applyNumberFormat="1" applyFont="1" applyBorder="1"/>
    <xf numFmtId="43" fontId="26" fillId="0" borderId="8" xfId="0" applyNumberFormat="1" applyFont="1" applyBorder="1" applyAlignment="1">
      <alignment horizontal="left"/>
    </xf>
    <xf numFmtId="43" fontId="26" fillId="0" borderId="8" xfId="0" applyNumberFormat="1" applyFont="1" applyBorder="1" applyAlignment="1">
      <alignment horizontal="right" vertical="center"/>
    </xf>
    <xf numFmtId="43" fontId="28" fillId="0" borderId="8" xfId="0" applyNumberFormat="1" applyFont="1" applyBorder="1"/>
    <xf numFmtId="43" fontId="22" fillId="0" borderId="8" xfId="0" applyNumberFormat="1" applyFont="1" applyBorder="1" applyAlignment="1">
      <alignment horizontal="right" vertical="center"/>
    </xf>
    <xf numFmtId="43" fontId="22" fillId="0" borderId="8" xfId="0" applyNumberFormat="1" applyFont="1" applyBorder="1"/>
    <xf numFmtId="4" fontId="26" fillId="0" borderId="8" xfId="0" applyNumberFormat="1" applyFont="1" applyBorder="1" applyAlignment="1">
      <alignment horizontal="left" vertical="center"/>
    </xf>
    <xf numFmtId="0" fontId="26" fillId="0" borderId="8" xfId="0" applyFont="1" applyBorder="1" applyAlignment="1">
      <alignment horizontal="left" vertical="center"/>
    </xf>
    <xf numFmtId="43" fontId="26" fillId="0" borderId="24" xfId="0" applyNumberFormat="1" applyFont="1" applyBorder="1" applyAlignment="1">
      <alignment horizontal="right" vertical="center"/>
    </xf>
    <xf numFmtId="0" fontId="28" fillId="0" borderId="8" xfId="0" applyFont="1" applyBorder="1"/>
    <xf numFmtId="43" fontId="22" fillId="0" borderId="8" xfId="0" applyNumberFormat="1" applyFont="1" applyBorder="1" applyAlignment="1">
      <alignment horizontal="left"/>
    </xf>
    <xf numFmtId="14" fontId="28" fillId="0" borderId="8" xfId="0" applyNumberFormat="1" applyFont="1" applyBorder="1" applyAlignment="1">
      <alignment horizontal="left"/>
    </xf>
    <xf numFmtId="0" fontId="28" fillId="0" borderId="8" xfId="0" applyFont="1" applyBorder="1" applyAlignment="1">
      <alignment horizontal="center"/>
    </xf>
    <xf numFmtId="0" fontId="27" fillId="0" borderId="8" xfId="0" applyFont="1" applyBorder="1"/>
    <xf numFmtId="14" fontId="27" fillId="0" borderId="8" xfId="0" applyNumberFormat="1" applyFont="1" applyBorder="1" applyAlignment="1">
      <alignment horizontal="left"/>
    </xf>
    <xf numFmtId="3" fontId="27" fillId="0" borderId="8" xfId="0" applyNumberFormat="1" applyFont="1" applyBorder="1"/>
    <xf numFmtId="43" fontId="27" fillId="0" borderId="8" xfId="0" applyNumberFormat="1" applyFont="1" applyBorder="1"/>
    <xf numFmtId="0" fontId="21" fillId="3" borderId="44" xfId="0" applyFont="1" applyFill="1" applyBorder="1"/>
    <xf numFmtId="0" fontId="21" fillId="0" borderId="35" xfId="0" applyFont="1" applyBorder="1"/>
    <xf numFmtId="4" fontId="23" fillId="0" borderId="45" xfId="0" applyNumberFormat="1" applyFont="1" applyBorder="1"/>
    <xf numFmtId="0" fontId="22" fillId="0" borderId="8" xfId="0" applyFont="1" applyBorder="1" applyAlignment="1">
      <alignment horizontal="center"/>
    </xf>
    <xf numFmtId="43" fontId="21" fillId="0" borderId="8" xfId="0" applyNumberFormat="1" applyFont="1" applyBorder="1" applyAlignment="1">
      <alignment horizontal="center" vertical="center"/>
    </xf>
    <xf numFmtId="14" fontId="28" fillId="0" borderId="11" xfId="0" applyNumberFormat="1" applyFont="1" applyBorder="1" applyAlignment="1">
      <alignment horizontal="left"/>
    </xf>
    <xf numFmtId="0" fontId="28" fillId="0" borderId="11" xfId="0" applyFont="1" applyBorder="1"/>
    <xf numFmtId="0" fontId="28" fillId="0" borderId="11" xfId="0" applyFont="1" applyBorder="1" applyAlignment="1">
      <alignment horizontal="center"/>
    </xf>
    <xf numFmtId="43" fontId="22" fillId="0" borderId="11" xfId="0" applyNumberFormat="1" applyFont="1" applyBorder="1"/>
    <xf numFmtId="0" fontId="21" fillId="0" borderId="24" xfId="0" applyFont="1" applyBorder="1" applyAlignment="1">
      <alignment vertical="center"/>
    </xf>
    <xf numFmtId="0" fontId="21" fillId="0" borderId="24" xfId="0" applyFont="1" applyBorder="1" applyAlignment="1">
      <alignment horizontal="center" vertical="center"/>
    </xf>
    <xf numFmtId="43" fontId="28" fillId="0" borderId="12" xfId="0" applyNumberFormat="1" applyFont="1" applyBorder="1"/>
    <xf numFmtId="0" fontId="21" fillId="0" borderId="8" xfId="0" applyFont="1" applyBorder="1" applyAlignment="1">
      <alignment horizontal="center" vertical="center"/>
    </xf>
    <xf numFmtId="43" fontId="21" fillId="0" borderId="8" xfId="0" applyNumberFormat="1" applyFont="1" applyBorder="1" applyAlignment="1">
      <alignment horizontal="center" vertical="center" wrapText="1"/>
    </xf>
    <xf numFmtId="0" fontId="28" fillId="0" borderId="8" xfId="0" applyFont="1" applyBorder="1" applyAlignment="1">
      <alignment horizontal="left"/>
    </xf>
    <xf numFmtId="0" fontId="22" fillId="0" borderId="8" xfId="0" applyFont="1" applyBorder="1" applyAlignment="1">
      <alignment horizontal="left"/>
    </xf>
    <xf numFmtId="0" fontId="27" fillId="0" borderId="8" xfId="0" applyFont="1" applyBorder="1" applyAlignment="1">
      <alignment horizontal="left"/>
    </xf>
    <xf numFmtId="14" fontId="18" fillId="0" borderId="19" xfId="0" applyNumberFormat="1" applyFont="1" applyBorder="1" applyAlignment="1">
      <alignment wrapText="1"/>
    </xf>
    <xf numFmtId="0" fontId="28" fillId="0" borderId="1" xfId="0" applyFont="1" applyBorder="1" applyAlignment="1">
      <alignment vertical="center"/>
    </xf>
    <xf numFmtId="0" fontId="18" fillId="0" borderId="0" xfId="0" applyFont="1"/>
    <xf numFmtId="44" fontId="31" fillId="0" borderId="23" xfId="0" applyNumberFormat="1" applyFont="1" applyBorder="1"/>
    <xf numFmtId="0" fontId="23" fillId="0" borderId="24" xfId="0" applyFont="1" applyBorder="1" applyAlignment="1">
      <alignment horizontal="center" wrapText="1"/>
    </xf>
    <xf numFmtId="0" fontId="27" fillId="0" borderId="0" xfId="0" applyFont="1"/>
    <xf numFmtId="0" fontId="27" fillId="0" borderId="26" xfId="0" applyFont="1" applyBorder="1"/>
    <xf numFmtId="0" fontId="26" fillId="0" borderId="48" xfId="0" applyFont="1" applyBorder="1" applyAlignment="1">
      <alignment wrapText="1"/>
    </xf>
    <xf numFmtId="0" fontId="26" fillId="0" borderId="33" xfId="0" applyFont="1" applyBorder="1" applyAlignment="1">
      <alignment wrapText="1"/>
    </xf>
    <xf numFmtId="0" fontId="27" fillId="0" borderId="25" xfId="0" applyFont="1" applyBorder="1"/>
    <xf numFmtId="0" fontId="26" fillId="0" borderId="49" xfId="0" applyFont="1" applyBorder="1" applyAlignment="1">
      <alignment wrapText="1"/>
    </xf>
    <xf numFmtId="0" fontId="27" fillId="0" borderId="50" xfId="0" applyFont="1" applyBorder="1"/>
    <xf numFmtId="0" fontId="27" fillId="0" borderId="28" xfId="0" applyFont="1" applyBorder="1"/>
    <xf numFmtId="43" fontId="27" fillId="0" borderId="50" xfId="0" applyNumberFormat="1" applyFont="1" applyBorder="1"/>
    <xf numFmtId="43" fontId="27" fillId="0" borderId="27" xfId="0" applyNumberFormat="1" applyFont="1" applyBorder="1"/>
    <xf numFmtId="43" fontId="26" fillId="0" borderId="50" xfId="0" applyNumberFormat="1" applyFont="1" applyBorder="1" applyAlignment="1">
      <alignment wrapText="1"/>
    </xf>
    <xf numFmtId="43" fontId="26" fillId="0" borderId="27" xfId="0" applyNumberFormat="1" applyFont="1" applyBorder="1" applyAlignment="1">
      <alignment wrapText="1"/>
    </xf>
    <xf numFmtId="43" fontId="28" fillId="0" borderId="11" xfId="0" applyNumberFormat="1" applyFont="1" applyBorder="1"/>
    <xf numFmtId="43" fontId="27" fillId="0" borderId="11" xfId="0" applyNumberFormat="1" applyFont="1" applyBorder="1"/>
    <xf numFmtId="4" fontId="19" fillId="0" borderId="17" xfId="0" applyNumberFormat="1" applyFont="1" applyBorder="1" applyAlignment="1">
      <alignment wrapText="1"/>
    </xf>
    <xf numFmtId="43" fontId="28" fillId="0" borderId="1" xfId="0" applyNumberFormat="1" applyFont="1" applyBorder="1" applyAlignment="1">
      <alignment vertical="center"/>
    </xf>
    <xf numFmtId="0" fontId="28" fillId="0" borderId="2" xfId="0" applyFont="1" applyBorder="1" applyAlignment="1">
      <alignment vertical="center"/>
    </xf>
    <xf numFmtId="164" fontId="20" fillId="0" borderId="1" xfId="0" applyNumberFormat="1" applyFont="1" applyBorder="1" applyAlignment="1">
      <alignment horizontal="center" vertical="center"/>
    </xf>
    <xf numFmtId="49" fontId="23" fillId="8" borderId="56" xfId="0" applyNumberFormat="1" applyFont="1" applyFill="1" applyBorder="1" applyAlignment="1">
      <alignment horizontal="left" vertical="top"/>
    </xf>
    <xf numFmtId="165" fontId="22" fillId="8" borderId="57" xfId="0" applyNumberFormat="1" applyFont="1" applyFill="1" applyBorder="1" applyAlignment="1">
      <alignment horizontal="right" vertical="top"/>
    </xf>
    <xf numFmtId="165" fontId="22" fillId="8" borderId="58" xfId="0" applyNumberFormat="1" applyFont="1" applyFill="1" applyBorder="1" applyAlignment="1">
      <alignment horizontal="right" vertical="top"/>
    </xf>
    <xf numFmtId="43" fontId="22" fillId="8" borderId="57" xfId="0" applyNumberFormat="1" applyFont="1" applyFill="1" applyBorder="1" applyAlignment="1">
      <alignment horizontal="right" vertical="top"/>
    </xf>
    <xf numFmtId="43" fontId="22" fillId="0" borderId="0" xfId="0" applyNumberFormat="1" applyFont="1"/>
    <xf numFmtId="43" fontId="22" fillId="8" borderId="58" xfId="0" applyNumberFormat="1" applyFont="1" applyFill="1" applyBorder="1" applyAlignment="1">
      <alignment horizontal="right" vertical="top"/>
    </xf>
    <xf numFmtId="49" fontId="22" fillId="8" borderId="56" xfId="0" applyNumberFormat="1" applyFont="1" applyFill="1" applyBorder="1" applyAlignment="1">
      <alignment horizontal="left" vertical="top"/>
    </xf>
    <xf numFmtId="43" fontId="22" fillId="8" borderId="61" xfId="0" applyNumberFormat="1" applyFont="1" applyFill="1" applyBorder="1" applyAlignment="1">
      <alignment horizontal="right" vertical="top"/>
    </xf>
    <xf numFmtId="43" fontId="22" fillId="0" borderId="64" xfId="0" applyNumberFormat="1" applyFont="1" applyBorder="1"/>
    <xf numFmtId="43" fontId="22" fillId="8" borderId="62" xfId="0" applyNumberFormat="1" applyFont="1" applyFill="1" applyBorder="1" applyAlignment="1">
      <alignment horizontal="right" vertical="top"/>
    </xf>
    <xf numFmtId="43" fontId="22" fillId="8" borderId="63" xfId="0" applyNumberFormat="1" applyFont="1" applyFill="1" applyBorder="1" applyAlignment="1">
      <alignment horizontal="right" vertical="top"/>
    </xf>
    <xf numFmtId="43" fontId="22" fillId="8" borderId="59" xfId="0" applyNumberFormat="1" applyFont="1" applyFill="1" applyBorder="1" applyAlignment="1">
      <alignment horizontal="right" vertical="top"/>
    </xf>
    <xf numFmtId="165" fontId="23" fillId="8" borderId="57" xfId="0" applyNumberFormat="1" applyFont="1" applyFill="1" applyBorder="1" applyAlignment="1">
      <alignment horizontal="left" vertical="top"/>
    </xf>
    <xf numFmtId="43" fontId="23" fillId="8" borderId="59" xfId="0" applyNumberFormat="1" applyFont="1" applyFill="1" applyBorder="1" applyAlignment="1">
      <alignment horizontal="right" vertical="top"/>
    </xf>
    <xf numFmtId="165" fontId="22" fillId="8" borderId="57" xfId="0" applyNumberFormat="1" applyFont="1" applyFill="1" applyBorder="1" applyAlignment="1">
      <alignment horizontal="left" vertical="top"/>
    </xf>
    <xf numFmtId="43" fontId="22" fillId="8" borderId="66" xfId="0" applyNumberFormat="1" applyFont="1" applyFill="1" applyBorder="1" applyAlignment="1">
      <alignment horizontal="right" vertical="top"/>
    </xf>
    <xf numFmtId="43" fontId="22" fillId="8" borderId="60" xfId="0" applyNumberFormat="1" applyFont="1" applyFill="1" applyBorder="1" applyAlignment="1">
      <alignment horizontal="right" vertical="top"/>
    </xf>
    <xf numFmtId="43" fontId="23" fillId="8" borderId="58" xfId="0" applyNumberFormat="1" applyFont="1" applyFill="1" applyBorder="1" applyAlignment="1">
      <alignment horizontal="right" vertical="top"/>
    </xf>
    <xf numFmtId="0" fontId="22" fillId="0" borderId="0" xfId="0" applyFont="1"/>
    <xf numFmtId="43" fontId="22" fillId="0" borderId="15" xfId="0" applyNumberFormat="1" applyFont="1" applyBorder="1"/>
    <xf numFmtId="0" fontId="22" fillId="0" borderId="19" xfId="0" applyFont="1" applyBorder="1"/>
    <xf numFmtId="0" fontId="22" fillId="0" borderId="0" xfId="0" applyFont="1" applyAlignment="1">
      <alignment vertical="center"/>
    </xf>
    <xf numFmtId="0" fontId="22" fillId="0" borderId="15" xfId="0" applyFont="1" applyBorder="1"/>
    <xf numFmtId="0" fontId="22" fillId="3" borderId="0" xfId="0" applyFont="1" applyFill="1"/>
    <xf numFmtId="0" fontId="22" fillId="3" borderId="0" xfId="0" applyFont="1" applyFill="1" applyAlignment="1">
      <alignment vertical="center"/>
    </xf>
    <xf numFmtId="0" fontId="19" fillId="2" borderId="0" xfId="0" applyFont="1" applyFill="1"/>
    <xf numFmtId="14" fontId="18" fillId="0" borderId="16" xfId="0" applyNumberFormat="1" applyFont="1" applyBorder="1" applyAlignment="1">
      <alignment wrapText="1"/>
    </xf>
    <xf numFmtId="43" fontId="19" fillId="0" borderId="0" xfId="0" applyNumberFormat="1" applyFont="1" applyAlignment="1">
      <alignment wrapText="1"/>
    </xf>
    <xf numFmtId="17" fontId="21" fillId="3" borderId="0" xfId="0" applyNumberFormat="1" applyFont="1" applyFill="1"/>
    <xf numFmtId="17" fontId="21" fillId="3" borderId="0" xfId="0" applyNumberFormat="1" applyFont="1" applyFill="1" applyAlignment="1">
      <alignment horizontal="left"/>
    </xf>
    <xf numFmtId="43" fontId="20" fillId="0" borderId="45" xfId="0" applyNumberFormat="1" applyFont="1" applyBorder="1"/>
    <xf numFmtId="43" fontId="20" fillId="0" borderId="34" xfId="0" applyNumberFormat="1" applyFont="1" applyBorder="1" applyAlignment="1">
      <alignment horizontal="right" vertical="center"/>
    </xf>
    <xf numFmtId="0" fontId="28" fillId="0" borderId="28" xfId="0" applyFont="1" applyBorder="1"/>
    <xf numFmtId="0" fontId="28" fillId="0" borderId="26" xfId="0" applyFont="1" applyBorder="1"/>
    <xf numFmtId="0" fontId="22" fillId="0" borderId="9" xfId="0" applyFont="1" applyBorder="1"/>
    <xf numFmtId="0" fontId="27" fillId="3" borderId="0" xfId="0" applyFont="1" applyFill="1"/>
    <xf numFmtId="0" fontId="27" fillId="0" borderId="3" xfId="0" applyFont="1" applyBorder="1" applyAlignment="1">
      <alignment horizontal="center"/>
    </xf>
    <xf numFmtId="0" fontId="27" fillId="0" borderId="9" xfId="0" applyFont="1" applyBorder="1" applyAlignment="1">
      <alignment horizontal="center"/>
    </xf>
    <xf numFmtId="0" fontId="27" fillId="0" borderId="4" xfId="0" applyFont="1" applyBorder="1" applyAlignment="1">
      <alignment horizontal="center"/>
    </xf>
    <xf numFmtId="0" fontId="27" fillId="0" borderId="19" xfId="0" applyFont="1" applyBorder="1"/>
    <xf numFmtId="43" fontId="27" fillId="0" borderId="0" xfId="0" applyNumberFormat="1" applyFont="1"/>
    <xf numFmtId="43" fontId="27" fillId="0" borderId="15" xfId="0" applyNumberFormat="1" applyFont="1" applyBorder="1"/>
    <xf numFmtId="0" fontId="27" fillId="0" borderId="21" xfId="0" applyFont="1" applyBorder="1"/>
    <xf numFmtId="0" fontId="27" fillId="0" borderId="10" xfId="0" applyFont="1" applyBorder="1"/>
    <xf numFmtId="0" fontId="27" fillId="9" borderId="0" xfId="0" applyFont="1" applyFill="1"/>
    <xf numFmtId="0" fontId="26" fillId="0" borderId="46" xfId="0" applyFont="1" applyBorder="1" applyAlignment="1">
      <alignment wrapText="1"/>
    </xf>
    <xf numFmtId="0" fontId="18" fillId="7" borderId="0" xfId="0" applyFont="1" applyFill="1"/>
    <xf numFmtId="0" fontId="18" fillId="3" borderId="0" xfId="0" applyFont="1" applyFill="1"/>
    <xf numFmtId="0" fontId="31" fillId="0" borderId="0" xfId="0" applyFont="1" applyAlignment="1">
      <alignment wrapText="1"/>
    </xf>
    <xf numFmtId="4" fontId="18" fillId="0" borderId="17" xfId="0" applyNumberFormat="1" applyFont="1" applyBorder="1" applyAlignment="1">
      <alignment wrapText="1"/>
    </xf>
    <xf numFmtId="43" fontId="18" fillId="0" borderId="0" xfId="0" applyNumberFormat="1" applyFont="1" applyAlignment="1">
      <alignment wrapText="1"/>
    </xf>
    <xf numFmtId="0" fontId="18" fillId="0" borderId="14" xfId="0" applyFont="1" applyBorder="1" applyAlignment="1">
      <alignment wrapText="1"/>
    </xf>
    <xf numFmtId="0" fontId="18" fillId="0" borderId="13" xfId="0" applyFont="1" applyBorder="1" applyAlignment="1">
      <alignment wrapText="1"/>
    </xf>
    <xf numFmtId="4" fontId="18" fillId="0" borderId="23" xfId="0" applyNumberFormat="1" applyFont="1" applyBorder="1" applyAlignment="1">
      <alignment wrapText="1"/>
    </xf>
    <xf numFmtId="4" fontId="18" fillId="0" borderId="0" xfId="0" applyNumberFormat="1" applyFont="1"/>
    <xf numFmtId="0" fontId="18" fillId="0" borderId="13" xfId="0" applyFont="1" applyBorder="1"/>
    <xf numFmtId="14" fontId="18" fillId="0" borderId="0" xfId="0" applyNumberFormat="1" applyFont="1"/>
    <xf numFmtId="2" fontId="18" fillId="0" borderId="0" xfId="0" applyNumberFormat="1" applyFont="1" applyAlignment="1">
      <alignment wrapText="1"/>
    </xf>
    <xf numFmtId="43" fontId="18" fillId="0" borderId="14" xfId="0" applyNumberFormat="1" applyFont="1" applyBorder="1" applyAlignment="1">
      <alignment wrapText="1"/>
    </xf>
    <xf numFmtId="4" fontId="18" fillId="0" borderId="14" xfId="0" applyNumberFormat="1" applyFont="1" applyBorder="1" applyAlignment="1">
      <alignment wrapText="1"/>
    </xf>
    <xf numFmtId="2" fontId="18" fillId="0" borderId="14" xfId="0" applyNumberFormat="1" applyFont="1" applyBorder="1" applyAlignment="1">
      <alignment wrapText="1"/>
    </xf>
    <xf numFmtId="43" fontId="18" fillId="0" borderId="23" xfId="0" applyNumberFormat="1" applyFont="1" applyBorder="1" applyAlignment="1">
      <alignment wrapText="1"/>
    </xf>
    <xf numFmtId="4" fontId="18" fillId="0" borderId="17" xfId="0" applyNumberFormat="1" applyFont="1" applyBorder="1"/>
    <xf numFmtId="2" fontId="18" fillId="0" borderId="0" xfId="0" applyNumberFormat="1" applyFont="1"/>
    <xf numFmtId="43" fontId="18" fillId="0" borderId="0" xfId="0" applyNumberFormat="1" applyFont="1"/>
    <xf numFmtId="4" fontId="18" fillId="0" borderId="23" xfId="0" applyNumberFormat="1" applyFont="1" applyBorder="1"/>
    <xf numFmtId="14" fontId="18" fillId="0" borderId="13" xfId="0" applyNumberFormat="1" applyFont="1" applyBorder="1"/>
    <xf numFmtId="4" fontId="18" fillId="0" borderId="14" xfId="0" applyNumberFormat="1" applyFont="1" applyBorder="1"/>
    <xf numFmtId="43" fontId="18" fillId="0" borderId="15" xfId="0" applyNumberFormat="1" applyFont="1" applyBorder="1" applyAlignment="1">
      <alignment wrapText="1"/>
    </xf>
    <xf numFmtId="0" fontId="18" fillId="2" borderId="0" xfId="0" applyFont="1" applyFill="1"/>
    <xf numFmtId="0" fontId="31" fillId="2" borderId="0" xfId="0" applyFont="1" applyFill="1" applyAlignment="1">
      <alignment wrapText="1"/>
    </xf>
    <xf numFmtId="4" fontId="18" fillId="0" borderId="15" xfId="0" applyNumberFormat="1" applyFont="1" applyBorder="1" applyAlignment="1">
      <alignment wrapText="1"/>
    </xf>
    <xf numFmtId="0" fontId="18" fillId="0" borderId="19" xfId="0" applyFont="1" applyBorder="1" applyAlignment="1">
      <alignment wrapText="1"/>
    </xf>
    <xf numFmtId="4" fontId="18" fillId="0" borderId="22" xfId="0" applyNumberFormat="1" applyFont="1" applyBorder="1"/>
    <xf numFmtId="4" fontId="18" fillId="2" borderId="17" xfId="0" applyNumberFormat="1" applyFont="1" applyFill="1" applyBorder="1"/>
    <xf numFmtId="0" fontId="18" fillId="2" borderId="13" xfId="0" applyFont="1" applyFill="1" applyBorder="1"/>
    <xf numFmtId="0" fontId="20" fillId="7" borderId="8" xfId="0" applyFont="1" applyFill="1" applyBorder="1" applyAlignment="1">
      <alignment horizontal="left" vertical="center"/>
    </xf>
    <xf numFmtId="0" fontId="20" fillId="7" borderId="8" xfId="0" applyFont="1" applyFill="1" applyBorder="1" applyAlignment="1">
      <alignment horizontal="center" vertical="center"/>
    </xf>
    <xf numFmtId="4" fontId="18" fillId="10" borderId="0" xfId="0" applyNumberFormat="1" applyFont="1" applyFill="1" applyAlignment="1">
      <alignment wrapText="1"/>
    </xf>
    <xf numFmtId="4" fontId="18" fillId="10" borderId="17" xfId="0" applyNumberFormat="1" applyFont="1" applyFill="1" applyBorder="1" applyAlignment="1">
      <alignment wrapText="1"/>
    </xf>
    <xf numFmtId="4" fontId="18" fillId="10" borderId="47" xfId="0" applyNumberFormat="1" applyFont="1" applyFill="1" applyBorder="1" applyAlignment="1">
      <alignment wrapText="1"/>
    </xf>
    <xf numFmtId="43" fontId="18" fillId="10" borderId="47" xfId="0" applyNumberFormat="1" applyFont="1" applyFill="1" applyBorder="1" applyAlignment="1">
      <alignment wrapText="1"/>
    </xf>
    <xf numFmtId="43" fontId="18" fillId="10" borderId="0" xfId="0" applyNumberFormat="1" applyFont="1" applyFill="1" applyAlignment="1">
      <alignment wrapText="1"/>
    </xf>
    <xf numFmtId="4" fontId="18" fillId="11" borderId="0" xfId="0" applyNumberFormat="1" applyFont="1" applyFill="1" applyAlignment="1">
      <alignment wrapText="1"/>
    </xf>
    <xf numFmtId="4" fontId="18" fillId="11" borderId="17" xfId="0" applyNumberFormat="1" applyFont="1" applyFill="1" applyBorder="1" applyAlignment="1">
      <alignment wrapText="1"/>
    </xf>
    <xf numFmtId="4" fontId="18" fillId="12" borderId="0" xfId="0" applyNumberFormat="1" applyFont="1" applyFill="1" applyAlignment="1">
      <alignment wrapText="1"/>
    </xf>
    <xf numFmtId="43" fontId="18" fillId="12" borderId="0" xfId="0" applyNumberFormat="1" applyFont="1" applyFill="1" applyAlignment="1">
      <alignment wrapText="1"/>
    </xf>
    <xf numFmtId="0" fontId="31" fillId="2" borderId="0" xfId="0" applyFont="1" applyFill="1"/>
    <xf numFmtId="4" fontId="18" fillId="13" borderId="17" xfId="0" applyNumberFormat="1" applyFont="1" applyFill="1" applyBorder="1" applyAlignment="1">
      <alignment wrapText="1"/>
    </xf>
    <xf numFmtId="4" fontId="18" fillId="13" borderId="0" xfId="0" applyNumberFormat="1" applyFont="1" applyFill="1" applyAlignment="1">
      <alignment wrapText="1"/>
    </xf>
    <xf numFmtId="4" fontId="18" fillId="13" borderId="23" xfId="0" applyNumberFormat="1" applyFont="1" applyFill="1" applyBorder="1" applyAlignment="1">
      <alignment wrapText="1"/>
    </xf>
    <xf numFmtId="4" fontId="18" fillId="14" borderId="0" xfId="0" applyNumberFormat="1" applyFont="1" applyFill="1" applyAlignment="1">
      <alignment wrapText="1"/>
    </xf>
    <xf numFmtId="4" fontId="18" fillId="15" borderId="0" xfId="0" applyNumberFormat="1" applyFont="1" applyFill="1" applyAlignment="1">
      <alignment wrapText="1"/>
    </xf>
    <xf numFmtId="4" fontId="18" fillId="15" borderId="23" xfId="0" applyNumberFormat="1" applyFont="1" applyFill="1" applyBorder="1" applyAlignment="1">
      <alignment wrapText="1"/>
    </xf>
    <xf numFmtId="2" fontId="18" fillId="15" borderId="14" xfId="0" applyNumberFormat="1" applyFont="1" applyFill="1" applyBorder="1" applyAlignment="1">
      <alignment wrapText="1"/>
    </xf>
    <xf numFmtId="4" fontId="18" fillId="14" borderId="17" xfId="0" applyNumberFormat="1" applyFont="1" applyFill="1" applyBorder="1" applyAlignment="1">
      <alignment wrapText="1"/>
    </xf>
    <xf numFmtId="43" fontId="20" fillId="0" borderId="34" xfId="0" applyNumberFormat="1" applyFont="1" applyBorder="1"/>
    <xf numFmtId="43" fontId="19" fillId="13" borderId="0" xfId="0" applyNumberFormat="1" applyFont="1" applyFill="1" applyAlignment="1">
      <alignment wrapText="1"/>
    </xf>
    <xf numFmtId="4" fontId="19" fillId="11" borderId="0" xfId="0" applyNumberFormat="1" applyFont="1" applyFill="1" applyAlignment="1">
      <alignment wrapText="1"/>
    </xf>
    <xf numFmtId="4" fontId="19" fillId="12" borderId="23" xfId="0" applyNumberFormat="1" applyFont="1" applyFill="1" applyBorder="1" applyAlignment="1">
      <alignment wrapText="1"/>
    </xf>
    <xf numFmtId="4" fontId="19" fillId="10" borderId="23" xfId="0" applyNumberFormat="1" applyFont="1" applyFill="1" applyBorder="1" applyAlignment="1">
      <alignment wrapText="1"/>
    </xf>
    <xf numFmtId="4" fontId="19" fillId="10" borderId="0" xfId="0" applyNumberFormat="1" applyFont="1" applyFill="1" applyAlignment="1">
      <alignment wrapText="1"/>
    </xf>
    <xf numFmtId="4" fontId="19" fillId="14" borderId="0" xfId="0" applyNumberFormat="1" applyFont="1" applyFill="1" applyAlignment="1">
      <alignment wrapText="1"/>
    </xf>
    <xf numFmtId="4" fontId="19" fillId="15" borderId="0" xfId="0" applyNumberFormat="1" applyFont="1" applyFill="1" applyAlignment="1">
      <alignment wrapText="1"/>
    </xf>
    <xf numFmtId="0" fontId="20" fillId="7" borderId="5" xfId="0" applyFont="1" applyFill="1" applyBorder="1" applyAlignment="1">
      <alignment horizontal="left" vertical="center"/>
    </xf>
    <xf numFmtId="43" fontId="5" fillId="0" borderId="1" xfId="0" applyNumberFormat="1" applyFont="1" applyBorder="1"/>
    <xf numFmtId="0" fontId="20" fillId="0" borderId="2" xfId="0" applyFont="1" applyBorder="1" applyAlignment="1">
      <alignment horizontal="center" vertical="center"/>
    </xf>
    <xf numFmtId="164" fontId="28" fillId="0" borderId="2" xfId="0" applyNumberFormat="1" applyFont="1" applyBorder="1" applyAlignment="1">
      <alignment horizontal="right" vertical="center"/>
    </xf>
    <xf numFmtId="164" fontId="28" fillId="0" borderId="1" xfId="0" applyNumberFormat="1" applyFont="1" applyBorder="1" applyAlignment="1">
      <alignment horizontal="right" vertical="center"/>
    </xf>
    <xf numFmtId="14" fontId="22" fillId="0" borderId="3" xfId="0" applyNumberFormat="1" applyFont="1" applyBorder="1" applyAlignment="1">
      <alignment horizontal="center"/>
    </xf>
    <xf numFmtId="14" fontId="22" fillId="0" borderId="19" xfId="0" applyNumberFormat="1" applyFont="1" applyBorder="1" applyAlignment="1">
      <alignment horizontal="center"/>
    </xf>
    <xf numFmtId="0" fontId="22" fillId="0" borderId="10" xfId="0" applyFont="1" applyBorder="1" applyAlignment="1">
      <alignment vertical="center"/>
    </xf>
    <xf numFmtId="0" fontId="22" fillId="0" borderId="12" xfId="0" applyFont="1" applyBorder="1" applyAlignment="1">
      <alignment vertical="center"/>
    </xf>
    <xf numFmtId="0" fontId="27" fillId="7" borderId="5" xfId="0" applyFont="1" applyFill="1" applyBorder="1"/>
    <xf numFmtId="0" fontId="27" fillId="7" borderId="6" xfId="0" applyFont="1" applyFill="1" applyBorder="1"/>
    <xf numFmtId="0" fontId="27" fillId="7" borderId="7" xfId="0" applyFont="1" applyFill="1" applyBorder="1"/>
    <xf numFmtId="2" fontId="22" fillId="0" borderId="0" xfId="0" applyNumberFormat="1" applyFont="1"/>
    <xf numFmtId="2" fontId="22" fillId="0" borderId="15" xfId="0" applyNumberFormat="1" applyFont="1" applyBorder="1"/>
    <xf numFmtId="0" fontId="18" fillId="0" borderId="23" xfId="0" applyFont="1" applyBorder="1" applyAlignment="1">
      <alignment wrapText="1"/>
    </xf>
    <xf numFmtId="4" fontId="18" fillId="10" borderId="67" xfId="0" applyNumberFormat="1" applyFont="1" applyFill="1" applyBorder="1" applyAlignment="1">
      <alignment wrapText="1"/>
    </xf>
    <xf numFmtId="14" fontId="19" fillId="0" borderId="19" xfId="0" applyNumberFormat="1" applyFont="1" applyBorder="1" applyAlignment="1">
      <alignment wrapText="1"/>
    </xf>
    <xf numFmtId="2" fontId="19" fillId="0" borderId="0" xfId="0" applyNumberFormat="1" applyFont="1"/>
    <xf numFmtId="165" fontId="22" fillId="8" borderId="65" xfId="0" applyNumberFormat="1" applyFont="1" applyFill="1" applyBorder="1" applyAlignment="1">
      <alignment horizontal="left" vertical="top"/>
    </xf>
    <xf numFmtId="43" fontId="22" fillId="0" borderId="70" xfId="0" applyNumberFormat="1" applyFont="1" applyBorder="1"/>
    <xf numFmtId="43" fontId="22" fillId="8" borderId="69" xfId="0" applyNumberFormat="1" applyFont="1" applyFill="1" applyBorder="1" applyAlignment="1">
      <alignment horizontal="right" vertical="top"/>
    </xf>
    <xf numFmtId="43" fontId="22" fillId="8" borderId="71" xfId="0" applyNumberFormat="1" applyFont="1" applyFill="1" applyBorder="1" applyAlignment="1">
      <alignment horizontal="right" vertical="top"/>
    </xf>
    <xf numFmtId="0" fontId="20" fillId="0" borderId="2" xfId="0" applyFont="1" applyBorder="1" applyAlignment="1">
      <alignment horizontal="left" vertical="center"/>
    </xf>
    <xf numFmtId="43" fontId="22" fillId="8" borderId="57" xfId="0" applyNumberFormat="1" applyFont="1" applyFill="1" applyBorder="1" applyAlignment="1">
      <alignment horizontal="right" vertical="top" wrapText="1"/>
    </xf>
    <xf numFmtId="43" fontId="22" fillId="8" borderId="61" xfId="0" applyNumberFormat="1" applyFont="1" applyFill="1" applyBorder="1" applyAlignment="1">
      <alignment horizontal="right" vertical="top" wrapText="1"/>
    </xf>
    <xf numFmtId="43" fontId="22" fillId="8" borderId="59" xfId="0" applyNumberFormat="1" applyFont="1" applyFill="1" applyBorder="1" applyAlignment="1">
      <alignment horizontal="right" vertical="top" wrapText="1"/>
    </xf>
    <xf numFmtId="43" fontId="22" fillId="8" borderId="65" xfId="0" applyNumberFormat="1" applyFont="1" applyFill="1" applyBorder="1" applyAlignment="1">
      <alignment horizontal="right" vertical="top" wrapText="1"/>
    </xf>
    <xf numFmtId="43" fontId="22" fillId="8" borderId="74" xfId="0" applyNumberFormat="1" applyFont="1" applyFill="1" applyBorder="1" applyAlignment="1">
      <alignment horizontal="right" vertical="top" wrapText="1"/>
    </xf>
    <xf numFmtId="43" fontId="22" fillId="8" borderId="72" xfId="0" applyNumberFormat="1" applyFont="1" applyFill="1" applyBorder="1" applyAlignment="1">
      <alignment horizontal="right" vertical="top" wrapText="1"/>
    </xf>
    <xf numFmtId="43" fontId="22" fillId="8" borderId="73" xfId="0" applyNumberFormat="1" applyFont="1" applyFill="1" applyBorder="1" applyAlignment="1">
      <alignment horizontal="right" vertical="top" wrapText="1"/>
    </xf>
    <xf numFmtId="43" fontId="22" fillId="8" borderId="68" xfId="0" applyNumberFormat="1" applyFont="1" applyFill="1" applyBorder="1" applyAlignment="1">
      <alignment horizontal="right" vertical="top" wrapText="1"/>
    </xf>
    <xf numFmtId="43" fontId="22" fillId="8" borderId="69" xfId="0" applyNumberFormat="1" applyFont="1" applyFill="1" applyBorder="1" applyAlignment="1">
      <alignment horizontal="right" vertical="top" wrapText="1"/>
    </xf>
    <xf numFmtId="43" fontId="22" fillId="8" borderId="62" xfId="0" applyNumberFormat="1" applyFont="1" applyFill="1" applyBorder="1" applyAlignment="1">
      <alignment horizontal="right" vertical="top" wrapText="1"/>
    </xf>
    <xf numFmtId="49" fontId="34" fillId="0" borderId="19" xfId="0" applyNumberFormat="1" applyFont="1" applyBorder="1" applyAlignment="1">
      <alignment horizontal="center"/>
    </xf>
    <xf numFmtId="49" fontId="23" fillId="8" borderId="75" xfId="0" applyNumberFormat="1" applyFont="1" applyFill="1" applyBorder="1" applyAlignment="1">
      <alignment horizontal="left" vertical="top"/>
    </xf>
    <xf numFmtId="43" fontId="22" fillId="8" borderId="76" xfId="0" applyNumberFormat="1" applyFont="1" applyFill="1" applyBorder="1" applyAlignment="1">
      <alignment horizontal="right" vertical="top" wrapText="1"/>
    </xf>
    <xf numFmtId="49" fontId="22" fillId="8" borderId="75" xfId="0" applyNumberFormat="1" applyFont="1" applyFill="1" applyBorder="1" applyAlignment="1">
      <alignment horizontal="left" vertical="top"/>
    </xf>
    <xf numFmtId="43" fontId="22" fillId="8" borderId="77" xfId="0" applyNumberFormat="1" applyFont="1" applyFill="1" applyBorder="1" applyAlignment="1">
      <alignment horizontal="right" vertical="top" wrapText="1"/>
    </xf>
    <xf numFmtId="43" fontId="22" fillId="8" borderId="78" xfId="0" applyNumberFormat="1" applyFont="1" applyFill="1" applyBorder="1" applyAlignment="1">
      <alignment horizontal="right" vertical="top" wrapText="1"/>
    </xf>
    <xf numFmtId="43" fontId="22" fillId="8" borderId="79" xfId="0" applyNumberFormat="1" applyFont="1" applyFill="1" applyBorder="1" applyAlignment="1">
      <alignment horizontal="right" vertical="top" wrapText="1"/>
    </xf>
    <xf numFmtId="43" fontId="23" fillId="8" borderId="80" xfId="0" applyNumberFormat="1" applyFont="1" applyFill="1" applyBorder="1" applyAlignment="1">
      <alignment horizontal="right" vertical="top" wrapText="1"/>
    </xf>
    <xf numFmtId="43" fontId="22" fillId="8" borderId="81" xfId="0" applyNumberFormat="1" applyFont="1" applyFill="1" applyBorder="1" applyAlignment="1">
      <alignment horizontal="right" vertical="top" wrapText="1"/>
    </xf>
    <xf numFmtId="43" fontId="22" fillId="8" borderId="82" xfId="0" applyNumberFormat="1" applyFont="1" applyFill="1" applyBorder="1" applyAlignment="1">
      <alignment horizontal="right" vertical="top" wrapText="1"/>
    </xf>
    <xf numFmtId="43" fontId="23" fillId="8" borderId="83" xfId="0" applyNumberFormat="1" applyFont="1" applyFill="1" applyBorder="1" applyAlignment="1">
      <alignment horizontal="right" vertical="top" wrapText="1"/>
    </xf>
    <xf numFmtId="43" fontId="20" fillId="0" borderId="0" xfId="0" applyNumberFormat="1" applyFont="1" applyAlignment="1">
      <alignment horizontal="center"/>
    </xf>
    <xf numFmtId="43" fontId="20" fillId="0" borderId="15" xfId="0" applyNumberFormat="1" applyFont="1" applyBorder="1" applyAlignment="1">
      <alignment horizontal="center"/>
    </xf>
    <xf numFmtId="0" fontId="43" fillId="0" borderId="0" xfId="0" applyFont="1"/>
    <xf numFmtId="0" fontId="43" fillId="4" borderId="0" xfId="0" applyFont="1" applyFill="1"/>
    <xf numFmtId="0" fontId="44" fillId="4" borderId="0" xfId="0" applyFont="1" applyFill="1"/>
    <xf numFmtId="0" fontId="9" fillId="0" borderId="0" xfId="0" applyFont="1"/>
    <xf numFmtId="0" fontId="45" fillId="4" borderId="0" xfId="0" applyFont="1" applyFill="1" applyAlignment="1">
      <alignment vertical="center"/>
    </xf>
    <xf numFmtId="0" fontId="9" fillId="4" borderId="0" xfId="0" applyFont="1" applyFill="1"/>
    <xf numFmtId="0" fontId="9" fillId="4" borderId="0" xfId="0" applyFont="1" applyFill="1" applyAlignment="1">
      <alignment horizontal="left" vertical="center"/>
    </xf>
    <xf numFmtId="0" fontId="46" fillId="0" borderId="0" xfId="0" applyFont="1"/>
    <xf numFmtId="0" fontId="46" fillId="4" borderId="0" xfId="0" applyFont="1" applyFill="1"/>
    <xf numFmtId="0" fontId="47" fillId="0" borderId="0" xfId="0" applyFont="1"/>
    <xf numFmtId="0" fontId="43" fillId="0" borderId="0" xfId="0" applyFont="1" applyAlignment="1">
      <alignment horizontal="left"/>
    </xf>
    <xf numFmtId="0" fontId="50" fillId="4" borderId="0" xfId="0" applyFont="1" applyFill="1"/>
    <xf numFmtId="0" fontId="38" fillId="4" borderId="0" xfId="0" applyFont="1" applyFill="1" applyAlignment="1">
      <alignment horizontal="left" vertical="center"/>
    </xf>
    <xf numFmtId="0" fontId="51" fillId="4" borderId="0" xfId="0" applyFont="1" applyFill="1" applyAlignment="1">
      <alignment wrapText="1"/>
    </xf>
    <xf numFmtId="0" fontId="25" fillId="0" borderId="0" xfId="0" applyFont="1"/>
    <xf numFmtId="0" fontId="28" fillId="16" borderId="19" xfId="0" applyFont="1" applyFill="1" applyBorder="1"/>
    <xf numFmtId="0" fontId="28" fillId="16" borderId="0" xfId="0" applyFont="1" applyFill="1"/>
    <xf numFmtId="0" fontId="28" fillId="16" borderId="15" xfId="0" applyFont="1" applyFill="1" applyBorder="1"/>
    <xf numFmtId="0" fontId="17" fillId="3" borderId="0" xfId="0" applyFont="1" applyFill="1"/>
    <xf numFmtId="4" fontId="0" fillId="3" borderId="0" xfId="0" applyNumberFormat="1" applyFill="1"/>
    <xf numFmtId="44" fontId="0" fillId="3" borderId="0" xfId="0" applyNumberFormat="1" applyFill="1"/>
    <xf numFmtId="0" fontId="25" fillId="17" borderId="38" xfId="0" applyFont="1" applyFill="1" applyBorder="1"/>
    <xf numFmtId="0" fontId="25" fillId="17" borderId="43" xfId="0" applyFont="1" applyFill="1" applyBorder="1"/>
    <xf numFmtId="0" fontId="25" fillId="17" borderId="38" xfId="0" applyFont="1" applyFill="1" applyBorder="1" applyAlignment="1">
      <alignment horizontal="center"/>
    </xf>
    <xf numFmtId="0" fontId="25" fillId="17" borderId="39" xfId="0" applyFont="1" applyFill="1" applyBorder="1" applyAlignment="1">
      <alignment horizontal="center"/>
    </xf>
    <xf numFmtId="0" fontId="25" fillId="17" borderId="39" xfId="0" applyFont="1" applyFill="1" applyBorder="1" applyAlignment="1">
      <alignment horizontal="center" wrapText="1"/>
    </xf>
    <xf numFmtId="0" fontId="25" fillId="17" borderId="40" xfId="0" applyFont="1" applyFill="1" applyBorder="1" applyAlignment="1">
      <alignment horizontal="center"/>
    </xf>
    <xf numFmtId="0" fontId="25" fillId="17" borderId="8" xfId="0" applyFont="1" applyFill="1" applyBorder="1" applyAlignment="1">
      <alignment horizontal="center"/>
    </xf>
    <xf numFmtId="0" fontId="25" fillId="17" borderId="8" xfId="0" applyFont="1" applyFill="1" applyBorder="1" applyAlignment="1">
      <alignment horizontal="center" wrapText="1"/>
    </xf>
    <xf numFmtId="0" fontId="25" fillId="17" borderId="43" xfId="0" applyFont="1" applyFill="1" applyBorder="1" applyAlignment="1">
      <alignment horizontal="center" wrapText="1"/>
    </xf>
    <xf numFmtId="0" fontId="14" fillId="3" borderId="0" xfId="0" applyFont="1" applyFill="1"/>
    <xf numFmtId="0" fontId="5" fillId="3" borderId="0" xfId="0" applyFont="1" applyFill="1"/>
    <xf numFmtId="43" fontId="0" fillId="3" borderId="0" xfId="0" applyNumberFormat="1" applyFill="1"/>
    <xf numFmtId="0" fontId="18" fillId="16" borderId="31" xfId="0" applyFont="1" applyFill="1" applyBorder="1"/>
    <xf numFmtId="0" fontId="53" fillId="16" borderId="37" xfId="0" applyFont="1" applyFill="1" applyBorder="1" applyAlignment="1">
      <alignment horizontal="right"/>
    </xf>
    <xf numFmtId="0" fontId="28" fillId="16" borderId="31" xfId="0" applyFont="1" applyFill="1" applyBorder="1"/>
    <xf numFmtId="0" fontId="20" fillId="16" borderId="37" xfId="0" applyFont="1" applyFill="1" applyBorder="1" applyAlignment="1">
      <alignment horizontal="right"/>
    </xf>
    <xf numFmtId="0" fontId="25" fillId="17" borderId="41" xfId="0" applyFont="1" applyFill="1" applyBorder="1" applyAlignment="1">
      <alignment horizontal="center" wrapText="1"/>
    </xf>
    <xf numFmtId="0" fontId="25" fillId="17" borderId="42" xfId="0" applyFont="1" applyFill="1" applyBorder="1" applyAlignment="1">
      <alignment horizontal="center" wrapText="1"/>
    </xf>
    <xf numFmtId="0" fontId="30" fillId="3" borderId="0" xfId="0" applyFont="1" applyFill="1"/>
    <xf numFmtId="0" fontId="23" fillId="3" borderId="0" xfId="0" applyFont="1" applyFill="1"/>
    <xf numFmtId="43" fontId="27" fillId="3" borderId="0" xfId="0" applyNumberFormat="1" applyFont="1" applyFill="1"/>
    <xf numFmtId="0" fontId="20" fillId="16" borderId="19" xfId="0" applyFont="1" applyFill="1" applyBorder="1"/>
    <xf numFmtId="0" fontId="20" fillId="16" borderId="0" xfId="0" applyFont="1" applyFill="1"/>
    <xf numFmtId="0" fontId="20" fillId="16" borderId="15" xfId="0" applyFont="1" applyFill="1" applyBorder="1" applyAlignment="1">
      <alignment horizontal="right"/>
    </xf>
    <xf numFmtId="0" fontId="21" fillId="7" borderId="8" xfId="0" applyFont="1" applyFill="1" applyBorder="1" applyAlignment="1">
      <alignment vertical="center"/>
    </xf>
    <xf numFmtId="0" fontId="21" fillId="7" borderId="24" xfId="0" applyFont="1" applyFill="1" applyBorder="1" applyAlignment="1">
      <alignment vertical="center"/>
    </xf>
    <xf numFmtId="0" fontId="21" fillId="7" borderId="3" xfId="0" applyFont="1" applyFill="1" applyBorder="1" applyAlignment="1">
      <alignment horizontal="center" vertical="center"/>
    </xf>
    <xf numFmtId="0" fontId="21" fillId="7" borderId="32"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8" xfId="0" applyFont="1" applyFill="1" applyBorder="1" applyAlignment="1">
      <alignment horizontal="center" vertical="center" wrapText="1"/>
    </xf>
    <xf numFmtId="0" fontId="19" fillId="3" borderId="0" xfId="0" applyFont="1" applyFill="1" applyAlignment="1">
      <alignment horizontal="center"/>
    </xf>
    <xf numFmtId="0" fontId="21" fillId="7" borderId="32" xfId="0" applyFont="1" applyFill="1" applyBorder="1" applyAlignment="1">
      <alignment horizontal="center" vertical="center" wrapText="1"/>
    </xf>
    <xf numFmtId="0" fontId="19" fillId="3" borderId="0" xfId="0" applyFont="1" applyFill="1"/>
    <xf numFmtId="0" fontId="21" fillId="7" borderId="44" xfId="0" applyFont="1" applyFill="1" applyBorder="1"/>
    <xf numFmtId="49" fontId="27" fillId="3" borderId="0" xfId="0" applyNumberFormat="1" applyFont="1" applyFill="1"/>
    <xf numFmtId="0" fontId="17" fillId="3" borderId="0" xfId="0" applyFont="1" applyFill="1" applyAlignment="1">
      <alignment horizontal="center"/>
    </xf>
    <xf numFmtId="43" fontId="17" fillId="3" borderId="0" xfId="0" applyNumberFormat="1" applyFont="1" applyFill="1"/>
    <xf numFmtId="0" fontId="40" fillId="3" borderId="0" xfId="0" applyFont="1" applyFill="1"/>
    <xf numFmtId="0" fontId="39" fillId="3" borderId="0" xfId="0" applyFont="1" applyFill="1"/>
    <xf numFmtId="0" fontId="33" fillId="3" borderId="0" xfId="0" applyFont="1" applyFill="1"/>
    <xf numFmtId="0" fontId="26" fillId="3" borderId="0" xfId="0" applyFont="1" applyFill="1" applyAlignment="1">
      <alignment horizontal="left" vertical="center"/>
    </xf>
    <xf numFmtId="0" fontId="55" fillId="3" borderId="0" xfId="0" applyFont="1" applyFill="1"/>
    <xf numFmtId="0" fontId="55" fillId="16" borderId="21" xfId="0" applyFont="1" applyFill="1" applyBorder="1"/>
    <xf numFmtId="0" fontId="28" fillId="16" borderId="10" xfId="0" applyFont="1" applyFill="1" applyBorder="1"/>
    <xf numFmtId="0" fontId="28" fillId="16" borderId="12" xfId="0" applyFont="1" applyFill="1" applyBorder="1"/>
    <xf numFmtId="0" fontId="20" fillId="0" borderId="1" xfId="0" applyFont="1" applyBorder="1" applyAlignment="1">
      <alignment horizontal="left" vertical="center"/>
    </xf>
    <xf numFmtId="0" fontId="20" fillId="7" borderId="3" xfId="0" applyFont="1" applyFill="1" applyBorder="1" applyAlignment="1">
      <alignment horizontal="left" vertical="center"/>
    </xf>
    <xf numFmtId="0" fontId="20" fillId="0" borderId="26" xfId="0" applyFont="1" applyBorder="1" applyAlignment="1">
      <alignment horizontal="left" vertical="center"/>
    </xf>
    <xf numFmtId="0" fontId="41" fillId="3" borderId="0" xfId="0" applyFont="1" applyFill="1"/>
    <xf numFmtId="0" fontId="42" fillId="3" borderId="0" xfId="0" applyFont="1" applyFill="1"/>
    <xf numFmtId="49" fontId="22" fillId="8" borderId="84" xfId="0" applyNumberFormat="1" applyFont="1" applyFill="1" applyBorder="1" applyAlignment="1">
      <alignment horizontal="left" vertical="top"/>
    </xf>
    <xf numFmtId="166" fontId="22" fillId="8" borderId="85" xfId="0" applyNumberFormat="1" applyFont="1" applyFill="1" applyBorder="1" applyAlignment="1">
      <alignment horizontal="right" vertical="top" wrapText="1"/>
    </xf>
    <xf numFmtId="166" fontId="22" fillId="8" borderId="74" xfId="0" applyNumberFormat="1" applyFont="1" applyFill="1" applyBorder="1" applyAlignment="1">
      <alignment horizontal="right" vertical="top" wrapText="1"/>
    </xf>
    <xf numFmtId="166" fontId="22" fillId="8" borderId="86" xfId="0" applyNumberFormat="1" applyFont="1" applyFill="1" applyBorder="1" applyAlignment="1">
      <alignment horizontal="right" vertical="top" wrapText="1"/>
    </xf>
    <xf numFmtId="49" fontId="28" fillId="7" borderId="5" xfId="0" applyNumberFormat="1" applyFont="1" applyFill="1" applyBorder="1" applyAlignment="1">
      <alignment vertical="top"/>
    </xf>
    <xf numFmtId="166" fontId="28" fillId="7" borderId="6" xfId="0" applyNumberFormat="1" applyFont="1" applyFill="1" applyBorder="1" applyAlignment="1">
      <alignment vertical="top" wrapText="1"/>
    </xf>
    <xf numFmtId="166" fontId="28" fillId="7" borderId="87" xfId="0" applyNumberFormat="1" applyFont="1" applyFill="1" applyBorder="1" applyAlignment="1">
      <alignment horizontal="right" vertical="top" wrapText="1"/>
    </xf>
    <xf numFmtId="166" fontId="28" fillId="7" borderId="88" xfId="0" applyNumberFormat="1" applyFont="1" applyFill="1" applyBorder="1" applyAlignment="1">
      <alignment horizontal="right" vertical="top" wrapText="1"/>
    </xf>
    <xf numFmtId="0" fontId="27" fillId="7" borderId="8" xfId="0" applyFont="1" applyFill="1" applyBorder="1"/>
    <xf numFmtId="0" fontId="28" fillId="16" borderId="21" xfId="0" applyFont="1" applyFill="1" applyBorder="1"/>
    <xf numFmtId="0" fontId="28" fillId="16" borderId="12" xfId="0" applyFont="1" applyFill="1" applyBorder="1" applyAlignment="1">
      <alignment horizontal="justify"/>
    </xf>
    <xf numFmtId="0" fontId="56" fillId="3" borderId="0" xfId="0" applyFont="1" applyFill="1"/>
    <xf numFmtId="0" fontId="28" fillId="16" borderId="54" xfId="0" applyFont="1" applyFill="1" applyBorder="1"/>
    <xf numFmtId="0" fontId="28" fillId="16" borderId="55" xfId="0" applyFont="1" applyFill="1" applyBorder="1"/>
    <xf numFmtId="49" fontId="34" fillId="0" borderId="54" xfId="0" applyNumberFormat="1" applyFont="1" applyBorder="1" applyAlignment="1">
      <alignment horizontal="center"/>
    </xf>
    <xf numFmtId="0" fontId="20" fillId="0" borderId="0" xfId="0" applyFont="1" applyAlignment="1">
      <alignment horizontal="center"/>
    </xf>
    <xf numFmtId="49" fontId="20" fillId="0" borderId="0" xfId="0" applyNumberFormat="1" applyFont="1" applyAlignment="1">
      <alignment horizontal="center"/>
    </xf>
    <xf numFmtId="49" fontId="20" fillId="0" borderId="55" xfId="0" applyNumberFormat="1" applyFont="1" applyBorder="1" applyAlignment="1">
      <alignment horizontal="center"/>
    </xf>
    <xf numFmtId="0" fontId="18" fillId="17" borderId="11" xfId="0" applyFont="1" applyFill="1" applyBorder="1" applyAlignment="1">
      <alignment wrapText="1"/>
    </xf>
    <xf numFmtId="0" fontId="18" fillId="17" borderId="12" xfId="0" applyFont="1" applyFill="1" applyBorder="1" applyAlignment="1">
      <alignment wrapText="1"/>
    </xf>
    <xf numFmtId="0" fontId="18" fillId="17" borderId="8" xfId="0" applyFont="1" applyFill="1" applyBorder="1" applyAlignment="1">
      <alignment wrapText="1"/>
    </xf>
    <xf numFmtId="0" fontId="18" fillId="17" borderId="10" xfId="0" applyFont="1" applyFill="1" applyBorder="1" applyAlignment="1">
      <alignment wrapText="1"/>
    </xf>
    <xf numFmtId="0" fontId="18" fillId="17" borderId="0" xfId="0" applyFont="1" applyFill="1" applyAlignment="1">
      <alignment wrapText="1"/>
    </xf>
    <xf numFmtId="0" fontId="18" fillId="17" borderId="15" xfId="0" applyFont="1" applyFill="1" applyBorder="1" applyAlignment="1">
      <alignment wrapText="1"/>
    </xf>
    <xf numFmtId="0" fontId="52" fillId="4" borderId="0" xfId="0" applyFont="1" applyFill="1" applyAlignment="1">
      <alignment horizontal="center" vertical="top" wrapText="1"/>
    </xf>
    <xf numFmtId="0" fontId="50" fillId="4" borderId="0" xfId="0" applyFont="1" applyFill="1" applyAlignment="1">
      <alignment horizontal="center" vertical="top" wrapText="1"/>
    </xf>
    <xf numFmtId="0" fontId="0" fillId="4" borderId="0" xfId="0" applyFill="1" applyAlignment="1">
      <alignment horizontal="center" vertical="top" wrapText="1"/>
    </xf>
    <xf numFmtId="0" fontId="43" fillId="0" borderId="0" xfId="0" applyFont="1"/>
    <xf numFmtId="0" fontId="0" fillId="4" borderId="0" xfId="0" applyFill="1" applyAlignment="1">
      <alignment horizontal="left" vertical="top" wrapText="1"/>
    </xf>
    <xf numFmtId="0" fontId="37" fillId="4" borderId="0" xfId="0" applyFont="1" applyFill="1" applyAlignment="1">
      <alignment horizontal="left" vertical="top" wrapText="1"/>
    </xf>
    <xf numFmtId="0" fontId="38" fillId="4" borderId="0" xfId="0" applyFont="1" applyFill="1" applyAlignment="1">
      <alignment horizontal="left" vertical="top" wrapText="1"/>
    </xf>
    <xf numFmtId="0" fontId="32" fillId="4" borderId="0" xfId="0" applyFont="1" applyFill="1" applyAlignment="1">
      <alignment horizontal="left" vertical="center"/>
    </xf>
    <xf numFmtId="0" fontId="35" fillId="4" borderId="0" xfId="0" applyFont="1" applyFill="1" applyAlignment="1">
      <alignment horizontal="left" vertical="center"/>
    </xf>
    <xf numFmtId="0" fontId="48" fillId="4" borderId="0" xfId="0" applyFont="1" applyFill="1" applyAlignment="1">
      <alignment horizontal="left" vertical="center"/>
    </xf>
    <xf numFmtId="0" fontId="38" fillId="4" borderId="0" xfId="0" applyFont="1" applyFill="1" applyAlignment="1">
      <alignment horizontal="left" vertical="center"/>
    </xf>
    <xf numFmtId="0" fontId="36" fillId="4" borderId="0" xfId="0" applyFont="1" applyFill="1" applyAlignment="1">
      <alignment horizontal="left" vertical="top" wrapText="1"/>
    </xf>
    <xf numFmtId="0" fontId="20" fillId="16" borderId="19" xfId="0" applyFont="1" applyFill="1" applyBorder="1" applyAlignment="1">
      <alignment horizontal="center" vertical="center" wrapText="1"/>
    </xf>
    <xf numFmtId="0" fontId="20" fillId="16" borderId="0" xfId="0" applyFont="1" applyFill="1" applyAlignment="1">
      <alignment horizontal="center" vertical="center" wrapText="1"/>
    </xf>
    <xf numFmtId="0" fontId="20" fillId="16" borderId="15" xfId="0" applyFont="1" applyFill="1" applyBorder="1" applyAlignment="1">
      <alignment horizontal="center" vertical="center" wrapText="1"/>
    </xf>
    <xf numFmtId="0" fontId="20" fillId="16" borderId="3" xfId="0" applyFont="1" applyFill="1" applyBorder="1" applyAlignment="1">
      <alignment horizontal="center" vertical="center" wrapText="1"/>
    </xf>
    <xf numFmtId="0" fontId="20" fillId="16" borderId="9" xfId="0" applyFont="1" applyFill="1" applyBorder="1" applyAlignment="1">
      <alignment horizontal="center" vertical="center" wrapText="1"/>
    </xf>
    <xf numFmtId="0" fontId="20" fillId="16" borderId="4" xfId="0" applyFont="1" applyFill="1" applyBorder="1" applyAlignment="1">
      <alignment horizontal="center" vertical="center" wrapText="1"/>
    </xf>
    <xf numFmtId="0" fontId="20" fillId="16" borderId="29" xfId="0" applyFont="1" applyFill="1" applyBorder="1" applyAlignment="1">
      <alignment horizontal="center" vertical="center"/>
    </xf>
    <xf numFmtId="0" fontId="20" fillId="16" borderId="30" xfId="0" applyFont="1" applyFill="1" applyBorder="1" applyAlignment="1">
      <alignment horizontal="center" vertical="center"/>
    </xf>
    <xf numFmtId="0" fontId="20" fillId="16" borderId="36" xfId="0" applyFont="1" applyFill="1" applyBorder="1" applyAlignment="1">
      <alignment horizontal="center" vertical="center"/>
    </xf>
    <xf numFmtId="0" fontId="20" fillId="16" borderId="0" xfId="0" applyFont="1" applyFill="1" applyAlignment="1">
      <alignment horizontal="center" vertical="center"/>
    </xf>
    <xf numFmtId="0" fontId="25" fillId="0" borderId="5" xfId="0" applyFont="1" applyBorder="1" applyAlignment="1">
      <alignment horizontal="center"/>
    </xf>
    <xf numFmtId="0" fontId="25" fillId="0" borderId="6" xfId="0" applyFont="1" applyBorder="1" applyAlignment="1">
      <alignment horizontal="center"/>
    </xf>
    <xf numFmtId="0" fontId="25" fillId="0" borderId="9" xfId="0" applyFont="1" applyBorder="1" applyAlignment="1">
      <alignment horizontal="center"/>
    </xf>
    <xf numFmtId="0" fontId="25" fillId="0" borderId="4" xfId="0" applyFont="1" applyBorder="1" applyAlignment="1">
      <alignment horizontal="center"/>
    </xf>
    <xf numFmtId="0" fontId="25" fillId="0" borderId="7" xfId="0" applyFont="1" applyBorder="1" applyAlignment="1">
      <alignment horizontal="center"/>
    </xf>
    <xf numFmtId="0" fontId="54" fillId="16" borderId="3" xfId="0" applyFont="1" applyFill="1" applyBorder="1" applyAlignment="1">
      <alignment horizontal="center"/>
    </xf>
    <xf numFmtId="0" fontId="54" fillId="16" borderId="9" xfId="0" applyFont="1" applyFill="1" applyBorder="1" applyAlignment="1">
      <alignment horizontal="center"/>
    </xf>
    <xf numFmtId="0" fontId="54" fillId="16" borderId="4" xfId="0" applyFont="1" applyFill="1" applyBorder="1" applyAlignment="1">
      <alignment horizontal="center"/>
    </xf>
    <xf numFmtId="0" fontId="20" fillId="16" borderId="19" xfId="0" applyFont="1" applyFill="1" applyBorder="1" applyAlignment="1">
      <alignment horizontal="center"/>
    </xf>
    <xf numFmtId="0" fontId="20" fillId="16" borderId="0" xfId="0" applyFont="1" applyFill="1" applyAlignment="1">
      <alignment horizontal="center"/>
    </xf>
    <xf numFmtId="0" fontId="20" fillId="16" borderId="15" xfId="0" applyFont="1" applyFill="1" applyBorder="1" applyAlignment="1">
      <alignment horizontal="center"/>
    </xf>
    <xf numFmtId="0" fontId="20" fillId="16" borderId="3" xfId="0" applyFont="1" applyFill="1" applyBorder="1" applyAlignment="1">
      <alignment horizontal="center"/>
    </xf>
    <xf numFmtId="0" fontId="20" fillId="16" borderId="9" xfId="0" applyFont="1" applyFill="1" applyBorder="1" applyAlignment="1">
      <alignment horizontal="center"/>
    </xf>
    <xf numFmtId="0" fontId="20" fillId="16" borderId="4" xfId="0" applyFont="1" applyFill="1" applyBorder="1" applyAlignment="1">
      <alignment horizontal="center"/>
    </xf>
    <xf numFmtId="0" fontId="31" fillId="18" borderId="5" xfId="0" applyFont="1" applyFill="1" applyBorder="1" applyAlignment="1">
      <alignment horizontal="center" wrapText="1"/>
    </xf>
    <xf numFmtId="0" fontId="31" fillId="18" borderId="6" xfId="0" applyFont="1" applyFill="1" applyBorder="1" applyAlignment="1">
      <alignment horizontal="center" wrapText="1"/>
    </xf>
    <xf numFmtId="0" fontId="31" fillId="18" borderId="20" xfId="0" applyFont="1" applyFill="1" applyBorder="1" applyAlignment="1">
      <alignment horizontal="center" wrapText="1"/>
    </xf>
    <xf numFmtId="0" fontId="31" fillId="18" borderId="7" xfId="0" applyFont="1" applyFill="1" applyBorder="1" applyAlignment="1">
      <alignment horizontal="center" wrapText="1"/>
    </xf>
    <xf numFmtId="0" fontId="31" fillId="18" borderId="5" xfId="0" applyFont="1" applyFill="1" applyBorder="1" applyAlignment="1">
      <alignment horizontal="center"/>
    </xf>
    <xf numFmtId="0" fontId="31" fillId="18" borderId="6" xfId="0" applyFont="1" applyFill="1" applyBorder="1" applyAlignment="1">
      <alignment horizontal="center"/>
    </xf>
    <xf numFmtId="0" fontId="31" fillId="18" borderId="20" xfId="0" applyFont="1" applyFill="1" applyBorder="1" applyAlignment="1">
      <alignment horizontal="center"/>
    </xf>
    <xf numFmtId="0" fontId="40" fillId="3" borderId="0" xfId="0" applyFont="1" applyFill="1" applyAlignment="1">
      <alignment horizontal="center"/>
    </xf>
    <xf numFmtId="49" fontId="20" fillId="16" borderId="51" xfId="0" applyNumberFormat="1" applyFont="1" applyFill="1" applyBorder="1" applyAlignment="1">
      <alignment horizontal="center"/>
    </xf>
    <xf numFmtId="49" fontId="20" fillId="16" borderId="52" xfId="0" applyNumberFormat="1" applyFont="1" applyFill="1" applyBorder="1" applyAlignment="1">
      <alignment horizontal="center"/>
    </xf>
    <xf numFmtId="49" fontId="20" fillId="16" borderId="53" xfId="0" applyNumberFormat="1" applyFont="1" applyFill="1" applyBorder="1" applyAlignment="1">
      <alignment horizontal="center"/>
    </xf>
    <xf numFmtId="49" fontId="20" fillId="16" borderId="54" xfId="0" applyNumberFormat="1" applyFont="1" applyFill="1" applyBorder="1" applyAlignment="1">
      <alignment horizontal="center"/>
    </xf>
    <xf numFmtId="49" fontId="20" fillId="16" borderId="0" xfId="0" applyNumberFormat="1" applyFont="1" applyFill="1" applyAlignment="1">
      <alignment horizontal="center"/>
    </xf>
    <xf numFmtId="49" fontId="20" fillId="16" borderId="55" xfId="0" applyNumberFormat="1" applyFont="1" applyFill="1" applyBorder="1" applyAlignment="1">
      <alignment horizontal="center"/>
    </xf>
    <xf numFmtId="49" fontId="20" fillId="16" borderId="3" xfId="0" applyNumberFormat="1" applyFont="1" applyFill="1" applyBorder="1" applyAlignment="1">
      <alignment horizontal="center"/>
    </xf>
    <xf numFmtId="49" fontId="20" fillId="16" borderId="9" xfId="0" applyNumberFormat="1" applyFont="1" applyFill="1" applyBorder="1" applyAlignment="1">
      <alignment horizontal="center"/>
    </xf>
    <xf numFmtId="49" fontId="20" fillId="16" borderId="4" xfId="0" applyNumberFormat="1" applyFont="1" applyFill="1" applyBorder="1" applyAlignment="1">
      <alignment horizontal="center"/>
    </xf>
    <xf numFmtId="49" fontId="20" fillId="16" borderId="19" xfId="0" applyNumberFormat="1" applyFont="1" applyFill="1" applyBorder="1" applyAlignment="1">
      <alignment horizontal="center"/>
    </xf>
    <xf numFmtId="49" fontId="20" fillId="16" borderId="15" xfId="0" applyNumberFormat="1" applyFont="1" applyFill="1" applyBorder="1" applyAlignment="1">
      <alignment horizontal="center"/>
    </xf>
    <xf numFmtId="0" fontId="28" fillId="16" borderId="3" xfId="0" applyFont="1" applyFill="1" applyBorder="1" applyAlignment="1">
      <alignment horizontal="center"/>
    </xf>
    <xf numFmtId="0" fontId="28" fillId="16" borderId="9" xfId="0" applyFont="1" applyFill="1" applyBorder="1" applyAlignment="1">
      <alignment horizontal="center"/>
    </xf>
    <xf numFmtId="0" fontId="28" fillId="16" borderId="4" xfId="0" applyFont="1" applyFill="1" applyBorder="1" applyAlignment="1">
      <alignment horizontal="center"/>
    </xf>
    <xf numFmtId="0" fontId="28" fillId="16" borderId="21" xfId="0" applyFont="1" applyFill="1" applyBorder="1" applyAlignment="1">
      <alignment horizontal="center"/>
    </xf>
    <xf numFmtId="0" fontId="28" fillId="16" borderId="10" xfId="0" applyFont="1" applyFill="1" applyBorder="1" applyAlignment="1">
      <alignment horizontal="center"/>
    </xf>
    <xf numFmtId="0" fontId="28" fillId="16" borderId="12" xfId="0" applyFont="1" applyFill="1" applyBorder="1" applyAlignment="1">
      <alignment horizontal="center"/>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cellXfs>
  <cellStyles count="43">
    <cellStyle name="Comma 2" xfId="39" xr:uid="{6393E24C-0F49-4FE6-9421-FA674BF29825}"/>
    <cellStyle name="Currency 2" xfId="40" xr:uid="{A5CB1592-3028-4F1A-9F8E-ACFEF5AFEFFF}"/>
    <cellStyle name="Followed Hyperlink" xfId="4" builtinId="9" hidden="1"/>
    <cellStyle name="Followed Hyperlink" xfId="2" builtinId="9" hidden="1"/>
    <cellStyle name="Followed Hyperlink" xfId="6" builtinId="9" hidden="1"/>
    <cellStyle name="Followed Hyperlink" xfId="14" builtinId="9" hidden="1"/>
    <cellStyle name="Followed Hyperlink" xfId="8"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28" builtinId="9" hidden="1"/>
    <cellStyle name="Followed Hyperlink" xfId="26" builtinId="9" hidden="1"/>
    <cellStyle name="Followed Hyperlink" xfId="24" builtinId="9" hidden="1"/>
    <cellStyle name="Followed Hyperlink" xfId="32" builtinId="9" hidden="1"/>
    <cellStyle name="Followed Hyperlink" xfId="10" builtinId="9" hidden="1"/>
    <cellStyle name="Hyperlink" xfId="13" builtinId="8" hidden="1"/>
    <cellStyle name="Hyperlink" xfId="9" builtinId="8" hidden="1"/>
    <cellStyle name="Hyperlink" xfId="11" builtinId="8" hidden="1"/>
    <cellStyle name="Hyperlink" xfId="5" builtinId="8" hidden="1"/>
    <cellStyle name="Hyperlink" xfId="3" builtinId="8" hidden="1"/>
    <cellStyle name="Hyperlink" xfId="1" builtinId="8" hidden="1"/>
    <cellStyle name="Hyperlink" xfId="7" builtinId="8" hidden="1"/>
    <cellStyle name="Hyperlink" xfId="31" builtinId="8" hidden="1"/>
    <cellStyle name="Hyperlink" xfId="29" builtinId="8" hidden="1"/>
    <cellStyle name="Hyperlink" xfId="25" builtinId="8" hidden="1"/>
    <cellStyle name="Hyperlink" xfId="27" builtinId="8" hidden="1"/>
    <cellStyle name="Hyperlink" xfId="15" builtinId="8" hidden="1"/>
    <cellStyle name="Hyperlink" xfId="19" builtinId="8" hidden="1"/>
    <cellStyle name="Hyperlink" xfId="21" builtinId="8" hidden="1"/>
    <cellStyle name="Hyperlink" xfId="17" builtinId="8" hidden="1"/>
    <cellStyle name="Hyperlink" xfId="23"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44">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numFmt numFmtId="35" formatCode="_-* #,##0.00_-;\-* #,##0.00_-;_-* &quot;-&quot;??_-;_-@_-"/>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border diagonalUp="0" diagonalDown="0" outline="0">
        <left style="thin">
          <color auto="1"/>
        </left>
        <right style="thin">
          <color auto="1"/>
        </right>
        <top/>
        <bottom style="thin">
          <color auto="1"/>
        </bottom>
      </border>
    </dxf>
    <dxf>
      <font>
        <strike val="0"/>
        <outline val="0"/>
        <shadow val="0"/>
        <u val="none"/>
        <vertAlign val="baseline"/>
        <sz val="11"/>
        <name val="Simplon Norm"/>
        <family val="2"/>
        <scheme val="none"/>
      </font>
    </dxf>
    <dxf>
      <border outline="0">
        <bottom style="medium">
          <color rgb="FF000000"/>
        </bottom>
      </border>
    </dxf>
    <dxf>
      <font>
        <strike val="0"/>
        <outline val="0"/>
        <shadow val="0"/>
        <u val="none"/>
        <vertAlign val="baseline"/>
        <sz val="11"/>
        <name val="Simplon Norm"/>
        <family val="2"/>
        <scheme val="none"/>
      </font>
    </dxf>
    <dxf>
      <border>
        <bottom style="medium">
          <color indexed="64"/>
        </bottom>
      </border>
    </dxf>
    <dxf>
      <font>
        <strike val="0"/>
        <outline val="0"/>
        <shadow val="0"/>
        <u val="none"/>
        <vertAlign val="baseline"/>
        <sz val="11"/>
        <color theme="1"/>
        <name val="Simplon Norm"/>
        <family val="2"/>
        <scheme val="none"/>
      </font>
      <fill>
        <patternFill patternType="solid">
          <fgColor indexed="64"/>
          <bgColor theme="0" tint="-0.249977111117893"/>
        </patternFill>
      </fill>
    </dxf>
  </dxfs>
  <tableStyles count="1" defaultTableStyle="TableStyleMedium9" defaultPivotStyle="PivotStyleMedium4">
    <tableStyle name="Table Style 1" pivot="0" count="0" xr9:uid="{FBB7FBFB-A7AC-4703-BFF3-9552A0D77787}"/>
  </tableStyles>
  <colors>
    <mruColors>
      <color rgb="FF89F0D4"/>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211455</xdr:colOff>
      <xdr:row>3</xdr:row>
      <xdr:rowOff>821055</xdr:rowOff>
    </xdr:to>
    <xdr:pic>
      <xdr:nvPicPr>
        <xdr:cNvPr id="3" name="Picture 2">
          <a:extLst>
            <a:ext uri="{FF2B5EF4-FFF2-40B4-BE49-F238E27FC236}">
              <a16:creationId xmlns:a16="http://schemas.microsoft.com/office/drawing/2014/main" id="{04A3CA58-F6CD-42D2-B4C2-61B1F0F58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723900"/>
          <a:ext cx="2874645" cy="817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2874645</xdr:colOff>
      <xdr:row>8</xdr:row>
      <xdr:rowOff>57150</xdr:rowOff>
    </xdr:to>
    <xdr:pic>
      <xdr:nvPicPr>
        <xdr:cNvPr id="3" name="Picture 2">
          <a:extLst>
            <a:ext uri="{FF2B5EF4-FFF2-40B4-BE49-F238E27FC236}">
              <a16:creationId xmlns:a16="http://schemas.microsoft.com/office/drawing/2014/main" id="{FE9FFA87-18CB-410B-8761-AD4C900A6DD3}"/>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781050"/>
          <a:ext cx="2882265" cy="8191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2878455</xdr:colOff>
      <xdr:row>7</xdr:row>
      <xdr:rowOff>0</xdr:rowOff>
    </xdr:to>
    <xdr:pic>
      <xdr:nvPicPr>
        <xdr:cNvPr id="3" name="Picture 2">
          <a:extLst>
            <a:ext uri="{FF2B5EF4-FFF2-40B4-BE49-F238E27FC236}">
              <a16:creationId xmlns:a16="http://schemas.microsoft.com/office/drawing/2014/main" id="{7FBED075-9292-46E2-B8DA-E00227194EA3}"/>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609600"/>
          <a:ext cx="2882265" cy="8191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2874645</xdr:colOff>
      <xdr:row>7</xdr:row>
      <xdr:rowOff>57150</xdr:rowOff>
    </xdr:to>
    <xdr:pic>
      <xdr:nvPicPr>
        <xdr:cNvPr id="3" name="Picture 2">
          <a:extLst>
            <a:ext uri="{FF2B5EF4-FFF2-40B4-BE49-F238E27FC236}">
              <a16:creationId xmlns:a16="http://schemas.microsoft.com/office/drawing/2014/main" id="{949A58C8-1E65-4668-B5A8-1B0FAB4BCC50}"/>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590550"/>
          <a:ext cx="2882265" cy="8191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2</xdr:col>
      <xdr:colOff>15240</xdr:colOff>
      <xdr:row>8</xdr:row>
      <xdr:rowOff>9525</xdr:rowOff>
    </xdr:to>
    <xdr:pic>
      <xdr:nvPicPr>
        <xdr:cNvPr id="3" name="Picture 2">
          <a:extLst>
            <a:ext uri="{FF2B5EF4-FFF2-40B4-BE49-F238E27FC236}">
              <a16:creationId xmlns:a16="http://schemas.microsoft.com/office/drawing/2014/main" id="{97213BD9-37EC-4285-9C58-C99FDABAC739}"/>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809625"/>
          <a:ext cx="2882265" cy="8191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11430</xdr:colOff>
      <xdr:row>7</xdr:row>
      <xdr:rowOff>76200</xdr:rowOff>
    </xdr:to>
    <xdr:pic>
      <xdr:nvPicPr>
        <xdr:cNvPr id="3" name="Picture 2">
          <a:extLst>
            <a:ext uri="{FF2B5EF4-FFF2-40B4-BE49-F238E27FC236}">
              <a16:creationId xmlns:a16="http://schemas.microsoft.com/office/drawing/2014/main" id="{2CB0B529-1149-416B-9337-B56462D1D021}"/>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552450"/>
          <a:ext cx="288226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1</xdr:row>
      <xdr:rowOff>152400</xdr:rowOff>
    </xdr:from>
    <xdr:to>
      <xdr:col>1</xdr:col>
      <xdr:colOff>2893695</xdr:colOff>
      <xdr:row>6</xdr:row>
      <xdr:rowOff>7620</xdr:rowOff>
    </xdr:to>
    <xdr:pic>
      <xdr:nvPicPr>
        <xdr:cNvPr id="3" name="Picture 2">
          <a:extLst>
            <a:ext uri="{FF2B5EF4-FFF2-40B4-BE49-F238E27FC236}">
              <a16:creationId xmlns:a16="http://schemas.microsoft.com/office/drawing/2014/main" id="{85213AB0-B957-45B8-8A8F-F20EF910A7D3}"/>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78180" y="350520"/>
          <a:ext cx="2878455" cy="815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2</xdr:col>
      <xdr:colOff>300990</xdr:colOff>
      <xdr:row>5</xdr:row>
      <xdr:rowOff>190500</xdr:rowOff>
    </xdr:to>
    <xdr:pic>
      <xdr:nvPicPr>
        <xdr:cNvPr id="2" name="Picture 1">
          <a:extLst>
            <a:ext uri="{FF2B5EF4-FFF2-40B4-BE49-F238E27FC236}">
              <a16:creationId xmlns:a16="http://schemas.microsoft.com/office/drawing/2014/main" id="{16E45B5F-1672-40E3-B5CF-31FD05E61403}"/>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771525"/>
          <a:ext cx="288226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2878455</xdr:colOff>
      <xdr:row>5</xdr:row>
      <xdr:rowOff>53340</xdr:rowOff>
    </xdr:to>
    <xdr:pic>
      <xdr:nvPicPr>
        <xdr:cNvPr id="2" name="Picture 1">
          <a:extLst>
            <a:ext uri="{FF2B5EF4-FFF2-40B4-BE49-F238E27FC236}">
              <a16:creationId xmlns:a16="http://schemas.microsoft.com/office/drawing/2014/main" id="{8E43912E-341C-41A2-B23D-476BB079FDBF}"/>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561975"/>
          <a:ext cx="2882265" cy="819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2882265</xdr:colOff>
      <xdr:row>7</xdr:row>
      <xdr:rowOff>19050</xdr:rowOff>
    </xdr:to>
    <xdr:pic>
      <xdr:nvPicPr>
        <xdr:cNvPr id="2" name="Picture 1">
          <a:extLst>
            <a:ext uri="{FF2B5EF4-FFF2-40B4-BE49-F238E27FC236}">
              <a16:creationId xmlns:a16="http://schemas.microsoft.com/office/drawing/2014/main" id="{A9E77417-8FBC-4B22-B399-FB720EA42369}"/>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790575"/>
          <a:ext cx="2882265" cy="819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2874645</xdr:colOff>
      <xdr:row>6</xdr:row>
      <xdr:rowOff>20955</xdr:rowOff>
    </xdr:to>
    <xdr:pic>
      <xdr:nvPicPr>
        <xdr:cNvPr id="3" name="Picture 2">
          <a:extLst>
            <a:ext uri="{FF2B5EF4-FFF2-40B4-BE49-F238E27FC236}">
              <a16:creationId xmlns:a16="http://schemas.microsoft.com/office/drawing/2014/main" id="{9B99D652-277A-4550-851C-0DF719990608}"/>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600075"/>
          <a:ext cx="2882265" cy="819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2882265</xdr:colOff>
      <xdr:row>6</xdr:row>
      <xdr:rowOff>24765</xdr:rowOff>
    </xdr:to>
    <xdr:pic>
      <xdr:nvPicPr>
        <xdr:cNvPr id="2" name="Picture 1">
          <a:extLst>
            <a:ext uri="{FF2B5EF4-FFF2-40B4-BE49-F238E27FC236}">
              <a16:creationId xmlns:a16="http://schemas.microsoft.com/office/drawing/2014/main" id="{86A39D7E-E917-43F4-A12A-98D8A2081343}"/>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600075"/>
          <a:ext cx="2882265" cy="819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2882265</xdr:colOff>
      <xdr:row>5</xdr:row>
      <xdr:rowOff>419100</xdr:rowOff>
    </xdr:to>
    <xdr:pic>
      <xdr:nvPicPr>
        <xdr:cNvPr id="3" name="Picture 2">
          <a:extLst>
            <a:ext uri="{FF2B5EF4-FFF2-40B4-BE49-F238E27FC236}">
              <a16:creationId xmlns:a16="http://schemas.microsoft.com/office/drawing/2014/main" id="{DC1D1294-B686-4813-A537-8D702129D17F}"/>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600075"/>
          <a:ext cx="2882265" cy="819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2878455</xdr:colOff>
      <xdr:row>9</xdr:row>
      <xdr:rowOff>57150</xdr:rowOff>
    </xdr:to>
    <xdr:pic>
      <xdr:nvPicPr>
        <xdr:cNvPr id="2" name="Picture 1">
          <a:extLst>
            <a:ext uri="{FF2B5EF4-FFF2-40B4-BE49-F238E27FC236}">
              <a16:creationId xmlns:a16="http://schemas.microsoft.com/office/drawing/2014/main" id="{5A5E51BD-9311-44B4-9F53-5AFB9BD069A0}"/>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838200" y="1092200"/>
          <a:ext cx="2882265"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D5A4C1-5E71-4A53-90D8-1E2EB17B3BA2}" name="Table143" displayName="Table143" ref="D6:J19" totalsRowShown="0" headerRowDxfId="43" dataDxfId="41" headerRowBorderDxfId="42" tableBorderDxfId="40">
  <tableColumns count="7">
    <tableColumn id="1" xr3:uid="{13916D8C-A2DA-4E55-B573-99FBB1F6030D}" name="Date" dataDxfId="39"/>
    <tableColumn id="2" xr3:uid="{85C00F01-35E8-46EB-9F0C-A6250B3E26A9}" name="Debtor" dataDxfId="38"/>
    <tableColumn id="3" xr3:uid="{CEE3C61D-8D6C-4B34-ABD4-D6061D63AF0C}" name="Folio" dataDxfId="37"/>
    <tableColumn id="4" xr3:uid="{EC64AE3A-FC20-4DBB-8523-EB15373B8254}" name="Tax Inv #" dataDxfId="36"/>
    <tableColumn id="5" xr3:uid="{6294D2CC-DA74-494A-968D-B7B8537BEA93}" name="Sales" dataDxfId="35"/>
    <tableColumn id="6" xr3:uid="{8837A0C3-219B-476A-939D-267AAC1E1F74}" name="GST " dataDxfId="34">
      <calculatedColumnFormula>Table143[[#This Row],[Sales]]/11</calculatedColumnFormula>
    </tableColumn>
    <tableColumn id="7" xr3:uid="{24060D4C-7074-4EFD-BB28-C300FFA44067}" name="Accounts Receivable Control" dataDxfId="33">
      <calculatedColumnFormula>Table143[[#This Row],[Sales]]-Table143[[#This Row],[GST ]]</calculatedColumnFormula>
    </tableColumn>
  </tableColumns>
  <tableStyleInfo name="Table Style 1"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0DD4AD-D166-422E-87AE-A925AEDBBD7A}" name="Table1434" displayName="Table1434" ref="D6:J16" totalsRowShown="0" headerRowDxfId="32" dataDxfId="30" headerRowBorderDxfId="31" tableBorderDxfId="29">
  <tableColumns count="7">
    <tableColumn id="1" xr3:uid="{CECA73AB-2ABB-4D40-A5B8-5F58097860DD}" name="Date" dataDxfId="28"/>
    <tableColumn id="2" xr3:uid="{80210F92-BA78-4B3B-AAFA-B41C111D214F}" name="Debtor" dataDxfId="27"/>
    <tableColumn id="3" xr3:uid="{994D0333-53C4-4AE9-AF81-7D7594155A8D}" name="Folio" dataDxfId="26"/>
    <tableColumn id="4" xr3:uid="{5D02E30C-5A7B-4C2B-9251-E6B1C77A3AFA}" name="Credit Note / Adjustment No" dataDxfId="25"/>
    <tableColumn id="5" xr3:uid="{955097C3-ADFF-40DC-8774-C72FCE710767}" name="Sales Returns &amp; Allowances" dataDxfId="24"/>
    <tableColumn id="6" xr3:uid="{5999B5A6-E39C-4D50-9F55-2280DE656F23}" name="GST " dataDxfId="23">
      <calculatedColumnFormula>Table1434[[#This Row],[Sales Returns &amp; Allowances]]/11</calculatedColumnFormula>
    </tableColumn>
    <tableColumn id="7" xr3:uid="{9EB78A02-E64D-41BC-BCAA-D7FF7B9833C1}" name="Accounts Receivable" dataDxfId="22">
      <calculatedColumnFormula>Table1434[[#This Row],[Sales Returns &amp; Allowances]]-Table1434[[#This Row],[GST ]]</calculatedColumnFormula>
    </tableColumn>
  </tableColumns>
  <tableStyleInfo name="Table Style 1"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CE4C68-AF9B-4090-8BAE-843AB4BEA5F3}" name="Table1435" displayName="Table1435" ref="D6:J24" totalsRowShown="0" headerRowDxfId="21" dataDxfId="19" headerRowBorderDxfId="20" tableBorderDxfId="18">
  <tableColumns count="7">
    <tableColumn id="1" xr3:uid="{F5BD1ADD-00B1-4EF5-8E9B-AF7BB46B362C}" name="Date" dataDxfId="17"/>
    <tableColumn id="2" xr3:uid="{363EAFB5-B2DF-4335-9ED1-886F5B447AAD}" name="Creditor" dataDxfId="16"/>
    <tableColumn id="3" xr3:uid="{6C352F67-5417-4DBF-B895-74CBA2710C90}" name="Folio" dataDxfId="15"/>
    <tableColumn id="4" xr3:uid="{FD54BF09-12F5-4BB6-9BEF-FF6933BD86BE}" name="Tax Inv #" dataDxfId="14"/>
    <tableColumn id="5" xr3:uid="{3C97ACB2-297E-4B51-9953-7CA7ABC66CE9}" name="Purchases" dataDxfId="13"/>
    <tableColumn id="6" xr3:uid="{4A7F53BE-E958-4C38-BC65-1BC123E492CF}" name="GST " dataDxfId="12">
      <calculatedColumnFormula>Table1435[[#This Row],[Purchases]]/11</calculatedColumnFormula>
    </tableColumn>
    <tableColumn id="7" xr3:uid="{87C98199-807F-4FF9-9A53-0ED926EBB185}" name="Accounts Payable " dataDxfId="11">
      <calculatedColumnFormula>Table1435[[#This Row],[Purchases]]-Table1435[[#This Row],[GST ]]</calculatedColumnFormula>
    </tableColumn>
  </tableColumns>
  <tableStyleInfo name="Table Style 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FD019D-4B4E-409F-B225-2822F7D44DF2}" name="Table14356" displayName="Table14356" ref="D6:J14" totalsRowShown="0" headerRowDxfId="10" dataDxfId="8" headerRowBorderDxfId="9" tableBorderDxfId="7">
  <tableColumns count="7">
    <tableColumn id="1" xr3:uid="{E34ED300-F001-4EF8-A4AA-13CE1A92B8DA}" name="Date" dataDxfId="6"/>
    <tableColumn id="2" xr3:uid="{30A92DC3-26E4-4143-AE64-1C00E604BBEA}" name="Creditor" dataDxfId="5"/>
    <tableColumn id="3" xr3:uid="{42E48859-2CC2-4005-A516-79501B459878}" name="Folio" dataDxfId="4"/>
    <tableColumn id="4" xr3:uid="{60A69B91-333A-456B-901C-D1CDEEBD7864}" name="Credit Note / Adjustment No" dataDxfId="3"/>
    <tableColumn id="5" xr3:uid="{4DE3DB45-C076-454E-B361-585043B22D29}" name="Purchases Returns &amp; Allowances" dataDxfId="2"/>
    <tableColumn id="6" xr3:uid="{F9377444-72A0-40DE-995C-BCB357B0250E}" name="GST " dataDxfId="1">
      <calculatedColumnFormula>Table14356[[#This Row],[Purchases Returns &amp; Allowances]]/11</calculatedColumnFormula>
    </tableColumn>
    <tableColumn id="7" xr3:uid="{1CB308B9-0170-4240-9D3D-DD205BCF9868}" name="Accounts Payable " dataDxfId="0">
      <calculatedColumnFormula>Table14356[[#This Row],[Purchases Returns &amp; Allowances]]-Table14356[[#This Row],[GST ]]</calculatedColumnFormula>
    </tableColumn>
  </tableColumns>
  <tableStyleInfo name="Table Style 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4AF4-9080-4232-9C03-BA3087A2BDD8}">
  <dimension ref="A1:S37"/>
  <sheetViews>
    <sheetView showGridLines="0" zoomScale="80" zoomScaleNormal="80" workbookViewId="0">
      <selection activeCell="Q29" sqref="Q29"/>
    </sheetView>
  </sheetViews>
  <sheetFormatPr defaultRowHeight="15.6" x14ac:dyDescent="0.3"/>
  <cols>
    <col min="10" max="10" width="10.8984375" customWidth="1"/>
    <col min="19" max="19" width="47.3984375" customWidth="1"/>
  </cols>
  <sheetData>
    <row r="1" spans="1:19" x14ac:dyDescent="0.3">
      <c r="A1" s="250"/>
      <c r="B1" s="251"/>
      <c r="C1" s="251"/>
      <c r="D1" s="251"/>
      <c r="E1" s="251"/>
      <c r="F1" s="251"/>
      <c r="G1" s="251"/>
      <c r="H1" s="251"/>
      <c r="I1" s="251"/>
      <c r="J1" s="251"/>
      <c r="K1" s="251"/>
      <c r="L1" s="251"/>
      <c r="M1" s="251"/>
      <c r="N1" s="251"/>
      <c r="O1" s="251"/>
      <c r="P1" s="251"/>
      <c r="Q1" s="251"/>
      <c r="R1" s="250"/>
      <c r="S1" s="250"/>
    </row>
    <row r="2" spans="1:19" x14ac:dyDescent="0.3">
      <c r="A2" s="250"/>
      <c r="B2" s="251"/>
      <c r="C2" s="251"/>
      <c r="D2" s="251"/>
      <c r="E2" s="251"/>
      <c r="F2" s="251"/>
      <c r="G2" s="251"/>
      <c r="H2" s="251"/>
      <c r="I2" s="251"/>
      <c r="J2" s="251"/>
      <c r="K2" s="251"/>
      <c r="L2" s="251"/>
      <c r="M2" s="251"/>
      <c r="N2" s="251"/>
      <c r="O2" s="251"/>
      <c r="P2" s="251"/>
      <c r="Q2" s="251"/>
      <c r="R2" s="250"/>
      <c r="S2" s="250"/>
    </row>
    <row r="3" spans="1:19" ht="25.8" x14ac:dyDescent="0.5">
      <c r="A3" s="250"/>
      <c r="C3" s="251"/>
      <c r="D3" s="251"/>
      <c r="E3" s="252"/>
      <c r="F3" s="252"/>
      <c r="G3" s="252"/>
      <c r="H3" s="252"/>
      <c r="I3" s="252"/>
      <c r="J3" s="252"/>
      <c r="K3" s="252"/>
      <c r="L3" s="252"/>
      <c r="M3" s="252"/>
      <c r="N3" s="251"/>
      <c r="O3" s="251"/>
      <c r="P3" s="251"/>
      <c r="Q3" s="251"/>
      <c r="R3" s="250"/>
      <c r="S3" s="250"/>
    </row>
    <row r="4" spans="1:19" ht="86.4" customHeight="1" x14ac:dyDescent="0.3">
      <c r="A4" s="250"/>
      <c r="C4" s="251"/>
      <c r="D4" s="251"/>
      <c r="E4" s="251"/>
      <c r="F4" s="251"/>
      <c r="G4" s="251"/>
      <c r="H4" s="251"/>
      <c r="I4" s="251"/>
      <c r="J4" s="251"/>
      <c r="K4" s="251"/>
      <c r="L4" s="251"/>
      <c r="M4" s="251"/>
      <c r="N4" s="251"/>
      <c r="O4" s="251"/>
      <c r="P4" s="251"/>
      <c r="Q4" s="251"/>
      <c r="R4" s="250"/>
      <c r="S4" s="250"/>
    </row>
    <row r="5" spans="1:19" ht="21" x14ac:dyDescent="0.35">
      <c r="A5" s="253"/>
      <c r="B5" s="254" t="s">
        <v>0</v>
      </c>
      <c r="C5" s="254"/>
      <c r="D5" s="254"/>
      <c r="E5" s="254"/>
      <c r="F5" s="254"/>
      <c r="G5" s="254"/>
      <c r="H5" s="254"/>
      <c r="I5" s="254"/>
      <c r="J5" s="254"/>
      <c r="K5" s="254"/>
      <c r="L5" s="255"/>
      <c r="M5" s="255"/>
      <c r="N5" s="255"/>
      <c r="O5" s="255"/>
      <c r="P5" s="255"/>
      <c r="Q5" s="255"/>
      <c r="R5" s="253"/>
      <c r="S5" s="253"/>
    </row>
    <row r="6" spans="1:19" ht="20.399999999999999" x14ac:dyDescent="0.35">
      <c r="A6" s="253"/>
      <c r="B6" s="256"/>
      <c r="C6" s="255"/>
      <c r="D6" s="255"/>
      <c r="E6" s="255"/>
      <c r="F6" s="255"/>
      <c r="G6" s="255"/>
      <c r="H6" s="255"/>
      <c r="I6" s="255"/>
      <c r="J6" s="255"/>
      <c r="K6" s="255"/>
      <c r="L6" s="255"/>
      <c r="M6" s="255"/>
      <c r="N6" s="255"/>
      <c r="O6" s="255"/>
      <c r="P6" s="255"/>
      <c r="Q6" s="255"/>
      <c r="R6" s="253"/>
      <c r="S6" s="253"/>
    </row>
    <row r="7" spans="1:19" ht="27.6" x14ac:dyDescent="0.4">
      <c r="A7" s="257"/>
      <c r="B7" s="352" t="s">
        <v>1</v>
      </c>
      <c r="C7" s="352"/>
      <c r="D7" s="352"/>
      <c r="E7" s="352"/>
      <c r="F7" s="352"/>
      <c r="G7" s="352"/>
      <c r="H7" s="352"/>
      <c r="I7" s="352"/>
      <c r="J7" s="352"/>
      <c r="K7" s="352"/>
      <c r="L7" s="352"/>
      <c r="M7" s="352"/>
      <c r="N7" s="352"/>
      <c r="O7" s="258"/>
      <c r="P7" s="258"/>
      <c r="Q7" s="258"/>
      <c r="R7" s="257"/>
      <c r="S7" s="257"/>
    </row>
    <row r="8" spans="1:19" ht="27.6" x14ac:dyDescent="0.4">
      <c r="A8" s="250"/>
      <c r="B8" s="259"/>
      <c r="C8" s="353"/>
      <c r="D8" s="353"/>
      <c r="E8" s="353"/>
      <c r="F8" s="353"/>
      <c r="G8" s="353"/>
      <c r="H8" s="353"/>
      <c r="I8" s="353"/>
      <c r="J8" s="353"/>
      <c r="K8" s="353"/>
      <c r="L8" s="353"/>
      <c r="M8" s="353"/>
      <c r="N8" s="353"/>
      <c r="O8" s="353"/>
      <c r="P8" s="251"/>
      <c r="Q8" s="251"/>
      <c r="R8" s="250"/>
      <c r="S8" s="250"/>
    </row>
    <row r="9" spans="1:19" ht="28.2" x14ac:dyDescent="0.3">
      <c r="A9" s="260"/>
      <c r="B9" s="354" t="s">
        <v>260</v>
      </c>
      <c r="C9" s="354"/>
      <c r="D9" s="354"/>
      <c r="E9" s="354"/>
      <c r="F9" s="354"/>
      <c r="G9" s="354"/>
      <c r="H9" s="354"/>
      <c r="I9" s="354"/>
      <c r="J9" s="354"/>
      <c r="K9" s="260"/>
      <c r="L9" s="260"/>
      <c r="M9" s="260"/>
      <c r="N9" s="260"/>
      <c r="O9" s="260"/>
      <c r="P9" s="260"/>
      <c r="Q9" s="260"/>
      <c r="R9" s="260"/>
      <c r="S9" s="260"/>
    </row>
    <row r="10" spans="1:19" x14ac:dyDescent="0.3">
      <c r="A10" s="250"/>
      <c r="B10" s="261"/>
      <c r="C10" s="261"/>
      <c r="D10" s="261"/>
      <c r="E10" s="261"/>
      <c r="F10" s="261"/>
      <c r="G10" s="261"/>
      <c r="H10" s="261"/>
      <c r="I10" s="261"/>
      <c r="J10" s="261"/>
      <c r="K10" s="250"/>
      <c r="L10" s="250"/>
      <c r="M10" s="250"/>
      <c r="N10" s="250"/>
      <c r="O10" s="250"/>
      <c r="P10" s="250"/>
      <c r="Q10" s="250"/>
      <c r="R10" s="250"/>
      <c r="S10" s="250"/>
    </row>
    <row r="11" spans="1:19" ht="17.399999999999999" x14ac:dyDescent="0.3">
      <c r="A11" s="250"/>
      <c r="B11" s="355"/>
      <c r="C11" s="355"/>
      <c r="D11" s="355"/>
      <c r="E11" s="355"/>
      <c r="F11" s="355"/>
      <c r="G11" s="355"/>
      <c r="H11" s="355"/>
      <c r="I11" s="262"/>
      <c r="J11" s="263"/>
      <c r="K11" s="250"/>
      <c r="L11" s="250"/>
      <c r="M11" s="250"/>
      <c r="N11" s="250"/>
      <c r="O11" s="250"/>
      <c r="P11" s="250"/>
      <c r="Q11" s="250"/>
      <c r="R11" s="250"/>
      <c r="S11" s="250"/>
    </row>
    <row r="12" spans="1:19" ht="21" x14ac:dyDescent="0.3">
      <c r="A12" s="348"/>
      <c r="B12" s="356" t="s">
        <v>249</v>
      </c>
      <c r="C12" s="356"/>
      <c r="D12" s="356"/>
      <c r="E12" s="356"/>
      <c r="F12" s="356"/>
      <c r="G12" s="356"/>
      <c r="H12" s="356"/>
      <c r="I12" s="356"/>
      <c r="J12" s="356"/>
      <c r="K12" s="356"/>
      <c r="L12" s="356"/>
      <c r="M12" s="356"/>
      <c r="N12" s="356"/>
      <c r="O12" s="356"/>
      <c r="P12" s="356"/>
      <c r="Q12" s="356"/>
      <c r="R12" s="356"/>
      <c r="S12" s="356"/>
    </row>
    <row r="13" spans="1:19" x14ac:dyDescent="0.3">
      <c r="A13" s="348"/>
      <c r="B13" s="349"/>
      <c r="C13" s="349"/>
      <c r="D13" s="349"/>
      <c r="E13" s="349"/>
      <c r="F13" s="349"/>
      <c r="G13" s="349"/>
      <c r="H13" s="349"/>
      <c r="I13" s="349"/>
      <c r="J13" s="349"/>
      <c r="K13" s="349"/>
      <c r="L13" s="349"/>
      <c r="M13" s="349"/>
      <c r="N13" s="349"/>
      <c r="O13" s="349"/>
      <c r="P13" s="349"/>
      <c r="Q13" s="349"/>
      <c r="R13" s="349"/>
      <c r="S13" s="349"/>
    </row>
    <row r="14" spans="1:19" ht="21" x14ac:dyDescent="0.3">
      <c r="A14" s="348"/>
      <c r="B14" s="350" t="s">
        <v>250</v>
      </c>
      <c r="C14" s="350"/>
      <c r="D14" s="350"/>
      <c r="E14" s="350"/>
      <c r="F14" s="350"/>
      <c r="G14" s="350"/>
      <c r="H14" s="350"/>
      <c r="I14" s="350"/>
      <c r="J14" s="350"/>
      <c r="K14" s="350"/>
      <c r="L14" s="350"/>
      <c r="M14" s="350"/>
      <c r="N14" s="350"/>
      <c r="O14" s="350"/>
      <c r="P14" s="350"/>
      <c r="Q14" s="350"/>
      <c r="R14" s="350"/>
      <c r="S14" s="350"/>
    </row>
    <row r="15" spans="1:19" x14ac:dyDescent="0.3">
      <c r="A15" s="348"/>
      <c r="B15" s="349"/>
      <c r="C15" s="349"/>
      <c r="D15" s="349"/>
      <c r="E15" s="349"/>
      <c r="F15" s="349"/>
      <c r="G15" s="349"/>
      <c r="H15" s="349"/>
      <c r="I15" s="349"/>
      <c r="J15" s="349"/>
      <c r="K15" s="349"/>
      <c r="L15" s="349"/>
      <c r="M15" s="349"/>
      <c r="N15" s="349"/>
      <c r="O15" s="349"/>
      <c r="P15" s="349"/>
      <c r="Q15" s="349"/>
      <c r="R15" s="349"/>
      <c r="S15" s="349"/>
    </row>
    <row r="16" spans="1:19" ht="21" x14ac:dyDescent="0.3">
      <c r="A16" s="348"/>
      <c r="B16" s="350" t="s">
        <v>261</v>
      </c>
      <c r="C16" s="350"/>
      <c r="D16" s="350"/>
      <c r="E16" s="350"/>
      <c r="F16" s="350"/>
      <c r="G16" s="350"/>
      <c r="H16" s="350"/>
      <c r="I16" s="350"/>
      <c r="J16" s="350"/>
      <c r="K16" s="350"/>
      <c r="L16" s="350"/>
      <c r="M16" s="350"/>
      <c r="N16" s="350"/>
      <c r="O16" s="350"/>
      <c r="P16" s="350"/>
      <c r="Q16" s="350"/>
      <c r="R16" s="350"/>
      <c r="S16" s="350"/>
    </row>
    <row r="17" spans="1:19" x14ac:dyDescent="0.3">
      <c r="A17" s="348"/>
      <c r="B17" s="349"/>
      <c r="C17" s="349"/>
      <c r="D17" s="349"/>
      <c r="E17" s="349"/>
      <c r="F17" s="349"/>
      <c r="G17" s="349"/>
      <c r="H17" s="349"/>
      <c r="I17" s="349"/>
      <c r="J17" s="349"/>
      <c r="K17" s="349"/>
      <c r="L17" s="349"/>
      <c r="M17" s="349"/>
      <c r="N17" s="349"/>
      <c r="O17" s="349"/>
      <c r="P17" s="349"/>
      <c r="Q17" s="349"/>
      <c r="R17" s="349"/>
      <c r="S17" s="349"/>
    </row>
    <row r="18" spans="1:19" ht="21" x14ac:dyDescent="0.3">
      <c r="A18" s="348"/>
      <c r="B18" s="350" t="s">
        <v>251</v>
      </c>
      <c r="C18" s="350"/>
      <c r="D18" s="350"/>
      <c r="E18" s="350"/>
      <c r="F18" s="350"/>
      <c r="G18" s="350"/>
      <c r="H18" s="350"/>
      <c r="I18" s="350"/>
      <c r="J18" s="350"/>
      <c r="K18" s="350"/>
      <c r="L18" s="350"/>
      <c r="M18" s="350"/>
      <c r="N18" s="350"/>
      <c r="O18" s="350"/>
      <c r="P18" s="350"/>
      <c r="Q18" s="350"/>
      <c r="R18" s="350"/>
      <c r="S18" s="350"/>
    </row>
    <row r="19" spans="1:19" x14ac:dyDescent="0.3">
      <c r="A19" s="348"/>
      <c r="B19" s="349"/>
      <c r="C19" s="349"/>
      <c r="D19" s="349"/>
      <c r="E19" s="349"/>
      <c r="F19" s="349"/>
      <c r="G19" s="349"/>
      <c r="H19" s="349"/>
      <c r="I19" s="349"/>
      <c r="J19" s="349"/>
      <c r="K19" s="349"/>
      <c r="L19" s="349"/>
      <c r="M19" s="349"/>
      <c r="N19" s="349"/>
      <c r="O19" s="349"/>
      <c r="P19" s="349"/>
      <c r="Q19" s="349"/>
      <c r="R19" s="349"/>
      <c r="S19" s="349"/>
    </row>
    <row r="20" spans="1:19" ht="21" x14ac:dyDescent="0.3">
      <c r="A20" s="250"/>
      <c r="B20" s="350" t="s">
        <v>262</v>
      </c>
      <c r="C20" s="350"/>
      <c r="D20" s="350"/>
      <c r="E20" s="350"/>
      <c r="F20" s="350"/>
      <c r="G20" s="350"/>
      <c r="H20" s="350"/>
      <c r="I20" s="350"/>
      <c r="J20" s="350"/>
      <c r="K20" s="350"/>
      <c r="L20" s="350"/>
      <c r="M20" s="350"/>
      <c r="N20" s="350"/>
      <c r="O20" s="350"/>
      <c r="P20" s="350"/>
      <c r="Q20" s="350"/>
      <c r="R20" s="350"/>
      <c r="S20" s="350"/>
    </row>
    <row r="21" spans="1:19" ht="17.399999999999999" x14ac:dyDescent="0.3">
      <c r="A21" s="250"/>
      <c r="B21" s="351"/>
      <c r="C21" s="351"/>
      <c r="D21" s="351"/>
      <c r="E21" s="351"/>
      <c r="F21" s="351"/>
      <c r="G21" s="351"/>
      <c r="H21" s="351"/>
      <c r="I21" s="351"/>
      <c r="J21" s="351"/>
      <c r="K21" s="351"/>
      <c r="L21" s="351"/>
      <c r="M21" s="351"/>
      <c r="N21" s="351"/>
      <c r="O21" s="351"/>
      <c r="P21" s="351"/>
      <c r="Q21" s="351"/>
      <c r="R21" s="351"/>
      <c r="S21" s="351"/>
    </row>
    <row r="22" spans="1:19" ht="17.399999999999999" x14ac:dyDescent="0.3">
      <c r="A22" s="250"/>
      <c r="B22" s="351"/>
      <c r="C22" s="351"/>
      <c r="D22" s="351"/>
      <c r="E22" s="351"/>
      <c r="F22" s="351"/>
      <c r="G22" s="351"/>
      <c r="H22" s="351"/>
      <c r="I22" s="351"/>
      <c r="J22" s="351"/>
      <c r="K22" s="351"/>
      <c r="L22" s="351"/>
      <c r="M22" s="351"/>
      <c r="N22" s="351"/>
      <c r="O22" s="351"/>
      <c r="P22" s="351"/>
      <c r="Q22" s="351"/>
      <c r="R22" s="351"/>
      <c r="S22" s="351"/>
    </row>
    <row r="23" spans="1:19" x14ac:dyDescent="0.3">
      <c r="A23" s="250"/>
      <c r="B23" s="250"/>
      <c r="C23" s="250"/>
      <c r="D23" s="250"/>
      <c r="E23" s="250"/>
      <c r="F23" s="250"/>
      <c r="G23" s="250"/>
      <c r="H23" s="250"/>
      <c r="I23" s="250"/>
      <c r="J23" s="250"/>
      <c r="K23" s="250"/>
      <c r="L23" s="250"/>
      <c r="M23" s="250"/>
      <c r="N23" s="250"/>
      <c r="O23" s="250"/>
      <c r="P23" s="250"/>
      <c r="Q23" s="250"/>
      <c r="R23" s="250"/>
      <c r="S23" s="250"/>
    </row>
    <row r="24" spans="1:19" x14ac:dyDescent="0.3">
      <c r="A24" s="250"/>
      <c r="B24" s="346" t="s">
        <v>252</v>
      </c>
      <c r="C24" s="346"/>
      <c r="D24" s="346"/>
      <c r="E24" s="346"/>
      <c r="F24" s="346"/>
      <c r="G24" s="346"/>
      <c r="H24" s="346"/>
      <c r="I24" s="346"/>
      <c r="J24" s="346"/>
      <c r="K24" s="250"/>
      <c r="L24" s="250"/>
      <c r="M24" s="250"/>
      <c r="N24" s="250"/>
      <c r="O24" s="250"/>
      <c r="P24" s="250"/>
      <c r="Q24" s="250"/>
      <c r="R24" s="250"/>
      <c r="S24" s="250"/>
    </row>
    <row r="25" spans="1:19" x14ac:dyDescent="0.3">
      <c r="A25" s="348"/>
      <c r="B25" s="346" t="s">
        <v>253</v>
      </c>
      <c r="C25" s="346"/>
      <c r="D25" s="346"/>
      <c r="E25" s="346"/>
      <c r="F25" s="346"/>
      <c r="G25" s="346"/>
      <c r="H25" s="346"/>
      <c r="I25" s="346"/>
      <c r="J25" s="346"/>
      <c r="K25" s="348"/>
      <c r="L25" s="348"/>
      <c r="M25" s="348"/>
      <c r="N25" s="348"/>
      <c r="O25" s="348"/>
      <c r="P25" s="348"/>
      <c r="Q25" s="348"/>
      <c r="R25" s="348"/>
      <c r="S25" s="348"/>
    </row>
    <row r="26" spans="1:19" x14ac:dyDescent="0.3">
      <c r="A26" s="348"/>
      <c r="B26" s="347"/>
      <c r="C26" s="347"/>
      <c r="D26" s="347"/>
      <c r="E26" s="347"/>
      <c r="F26" s="347"/>
      <c r="G26" s="347"/>
      <c r="H26" s="347"/>
      <c r="I26" s="347"/>
      <c r="J26" s="347"/>
      <c r="K26" s="348"/>
      <c r="L26" s="348"/>
      <c r="M26" s="348"/>
      <c r="N26" s="348"/>
      <c r="O26" s="348"/>
      <c r="P26" s="348"/>
      <c r="Q26" s="348"/>
      <c r="R26" s="348"/>
      <c r="S26" s="348"/>
    </row>
    <row r="27" spans="1:19" x14ac:dyDescent="0.3">
      <c r="A27" s="250"/>
      <c r="B27" s="345" t="s">
        <v>254</v>
      </c>
      <c r="C27" s="345"/>
      <c r="D27" s="345"/>
      <c r="E27" s="345"/>
      <c r="F27" s="345"/>
      <c r="G27" s="345"/>
      <c r="H27" s="345"/>
      <c r="I27" s="345"/>
      <c r="J27" s="345"/>
      <c r="K27" s="250"/>
      <c r="L27" s="250"/>
      <c r="M27" s="250"/>
      <c r="N27" s="250"/>
      <c r="O27" s="250"/>
      <c r="P27" s="250"/>
      <c r="Q27" s="250"/>
      <c r="R27" s="250"/>
      <c r="S27" s="250"/>
    </row>
    <row r="28" spans="1:19" x14ac:dyDescent="0.3">
      <c r="A28" s="250"/>
      <c r="B28" s="347"/>
      <c r="C28" s="347"/>
      <c r="D28" s="347"/>
      <c r="E28" s="347"/>
      <c r="F28" s="347"/>
      <c r="G28" s="347"/>
      <c r="H28" s="347"/>
      <c r="I28" s="347"/>
      <c r="J28" s="347"/>
      <c r="K28" s="250"/>
      <c r="L28" s="250"/>
      <c r="M28" s="250"/>
      <c r="N28" s="250"/>
      <c r="O28" s="250"/>
      <c r="P28" s="250"/>
      <c r="Q28" s="250"/>
      <c r="R28" s="250"/>
      <c r="S28" s="250"/>
    </row>
    <row r="29" spans="1:19" ht="46.2" customHeight="1" x14ac:dyDescent="0.3">
      <c r="A29" s="250"/>
      <c r="B29" s="346" t="s">
        <v>255</v>
      </c>
      <c r="C29" s="346"/>
      <c r="D29" s="346"/>
      <c r="E29" s="346"/>
      <c r="F29" s="346"/>
      <c r="G29" s="346"/>
      <c r="H29" s="346"/>
      <c r="I29" s="346"/>
      <c r="J29" s="346"/>
      <c r="K29" s="250"/>
      <c r="L29" s="250"/>
      <c r="M29" s="250"/>
      <c r="N29" s="250"/>
      <c r="O29" s="250"/>
      <c r="P29" s="250"/>
      <c r="Q29" s="250"/>
      <c r="R29" s="250"/>
      <c r="S29" s="250"/>
    </row>
    <row r="30" spans="1:19" x14ac:dyDescent="0.3">
      <c r="A30" s="250"/>
      <c r="B30" s="347"/>
      <c r="C30" s="347"/>
      <c r="D30" s="347"/>
      <c r="E30" s="347"/>
      <c r="F30" s="347"/>
      <c r="G30" s="347"/>
      <c r="H30" s="347"/>
      <c r="I30" s="347"/>
      <c r="J30" s="347"/>
      <c r="K30" s="250"/>
      <c r="L30" s="250"/>
      <c r="M30" s="250"/>
      <c r="N30" s="250"/>
      <c r="O30" s="250"/>
      <c r="P30" s="250"/>
      <c r="Q30" s="250"/>
      <c r="R30" s="250"/>
      <c r="S30" s="250"/>
    </row>
    <row r="31" spans="1:19" ht="54.6" customHeight="1" x14ac:dyDescent="0.3">
      <c r="A31" s="250"/>
      <c r="B31" s="346" t="s">
        <v>256</v>
      </c>
      <c r="C31" s="346"/>
      <c r="D31" s="346"/>
      <c r="E31" s="346"/>
      <c r="F31" s="346"/>
      <c r="G31" s="346"/>
      <c r="H31" s="346"/>
      <c r="I31" s="346"/>
      <c r="J31" s="346"/>
      <c r="K31" s="250"/>
      <c r="L31" s="250"/>
      <c r="M31" s="250"/>
      <c r="N31" s="250"/>
      <c r="O31" s="250"/>
      <c r="P31" s="250"/>
      <c r="Q31" s="250"/>
      <c r="R31" s="250"/>
      <c r="S31" s="250"/>
    </row>
    <row r="32" spans="1:19" x14ac:dyDescent="0.3">
      <c r="A32" s="250"/>
      <c r="B32" s="347"/>
      <c r="C32" s="347"/>
      <c r="D32" s="347"/>
      <c r="E32" s="347"/>
      <c r="F32" s="347"/>
      <c r="G32" s="347"/>
      <c r="H32" s="347"/>
      <c r="I32" s="347"/>
      <c r="J32" s="347"/>
      <c r="K32" s="250"/>
      <c r="L32" s="250"/>
      <c r="M32" s="250"/>
      <c r="N32" s="250"/>
      <c r="O32" s="250"/>
      <c r="P32" s="250"/>
      <c r="Q32" s="250"/>
      <c r="R32" s="250"/>
      <c r="S32" s="250"/>
    </row>
    <row r="33" spans="1:19" x14ac:dyDescent="0.3">
      <c r="A33" s="250"/>
      <c r="B33" s="345" t="s">
        <v>257</v>
      </c>
      <c r="C33" s="345"/>
      <c r="D33" s="345"/>
      <c r="E33" s="345"/>
      <c r="F33" s="345"/>
      <c r="G33" s="345"/>
      <c r="H33" s="345"/>
      <c r="I33" s="345"/>
      <c r="J33" s="345"/>
      <c r="K33" s="250"/>
      <c r="L33" s="250"/>
      <c r="M33" s="250"/>
      <c r="N33" s="250"/>
      <c r="O33" s="250"/>
      <c r="P33" s="250"/>
      <c r="Q33" s="250"/>
      <c r="R33" s="250"/>
      <c r="S33" s="250"/>
    </row>
    <row r="34" spans="1:19" x14ac:dyDescent="0.3">
      <c r="A34" s="250"/>
      <c r="B34" s="346" t="s">
        <v>258</v>
      </c>
      <c r="C34" s="346"/>
      <c r="D34" s="346"/>
      <c r="E34" s="346"/>
      <c r="F34" s="346"/>
      <c r="G34" s="346"/>
      <c r="H34" s="346"/>
      <c r="I34" s="346"/>
      <c r="J34" s="346"/>
      <c r="K34" s="250"/>
      <c r="L34" s="250"/>
      <c r="M34" s="250"/>
      <c r="N34" s="250"/>
      <c r="O34" s="250"/>
      <c r="P34" s="250"/>
      <c r="Q34" s="250"/>
      <c r="R34" s="250"/>
      <c r="S34" s="250"/>
    </row>
    <row r="35" spans="1:19" x14ac:dyDescent="0.3">
      <c r="A35" s="250"/>
      <c r="B35" s="250"/>
      <c r="C35" s="250"/>
      <c r="D35" s="250"/>
      <c r="E35" s="250"/>
      <c r="F35" s="250"/>
      <c r="G35" s="250"/>
      <c r="H35" s="250"/>
      <c r="I35" s="250"/>
      <c r="J35" s="250"/>
      <c r="K35" s="250"/>
      <c r="L35" s="250"/>
      <c r="M35" s="250"/>
      <c r="N35" s="250"/>
      <c r="O35" s="250"/>
      <c r="P35" s="250"/>
      <c r="Q35" s="250"/>
      <c r="R35" s="250"/>
      <c r="S35" s="250"/>
    </row>
    <row r="36" spans="1:19" x14ac:dyDescent="0.3">
      <c r="A36" s="250"/>
      <c r="B36" s="264" t="s">
        <v>259</v>
      </c>
      <c r="D36" s="250"/>
      <c r="E36" s="250"/>
      <c r="F36" s="250"/>
      <c r="G36" s="250"/>
      <c r="H36" s="250"/>
      <c r="I36" s="250"/>
      <c r="J36" s="250"/>
      <c r="K36" s="250"/>
      <c r="L36" s="250"/>
      <c r="M36" s="250"/>
      <c r="N36" s="250"/>
      <c r="O36" s="250"/>
      <c r="P36" s="250"/>
      <c r="Q36" s="250"/>
      <c r="R36" s="250"/>
      <c r="S36" s="250"/>
    </row>
    <row r="37" spans="1:19" x14ac:dyDescent="0.3">
      <c r="A37" s="250"/>
      <c r="B37" s="264"/>
      <c r="D37" s="250"/>
      <c r="E37" s="250"/>
      <c r="F37" s="250"/>
      <c r="G37" s="250"/>
      <c r="H37" s="250"/>
      <c r="I37" s="250"/>
      <c r="J37" s="250"/>
      <c r="K37" s="250"/>
      <c r="L37" s="250"/>
      <c r="M37" s="250"/>
      <c r="N37" s="250"/>
      <c r="O37" s="250"/>
      <c r="P37" s="250"/>
      <c r="Q37" s="250"/>
      <c r="R37" s="250"/>
      <c r="S37" s="250"/>
    </row>
  </sheetData>
  <mergeCells count="37">
    <mergeCell ref="A12:A19"/>
    <mergeCell ref="B12:S12"/>
    <mergeCell ref="B13:S13"/>
    <mergeCell ref="B14:S14"/>
    <mergeCell ref="B15:S15"/>
    <mergeCell ref="B16:S16"/>
    <mergeCell ref="B22:S22"/>
    <mergeCell ref="B7:N7"/>
    <mergeCell ref="C8:O8"/>
    <mergeCell ref="B9:J9"/>
    <mergeCell ref="B11:H11"/>
    <mergeCell ref="B17:S17"/>
    <mergeCell ref="B18:S18"/>
    <mergeCell ref="B19:S19"/>
    <mergeCell ref="B20:S20"/>
    <mergeCell ref="B21:S21"/>
    <mergeCell ref="S25:S26"/>
    <mergeCell ref="B24:J24"/>
    <mergeCell ref="A25:A26"/>
    <mergeCell ref="B25:J25"/>
    <mergeCell ref="K25:K26"/>
    <mergeCell ref="L25:L26"/>
    <mergeCell ref="M25:M26"/>
    <mergeCell ref="B26:J26"/>
    <mergeCell ref="N25:N26"/>
    <mergeCell ref="O25:O26"/>
    <mergeCell ref="P25:P26"/>
    <mergeCell ref="Q25:Q26"/>
    <mergeCell ref="R25:R26"/>
    <mergeCell ref="B33:J33"/>
    <mergeCell ref="B34:J34"/>
    <mergeCell ref="B27:J27"/>
    <mergeCell ref="B28:J28"/>
    <mergeCell ref="B29:J29"/>
    <mergeCell ref="B30:J30"/>
    <mergeCell ref="B31:J31"/>
    <mergeCell ref="B32:J3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7525-92D0-4F29-B55B-29D9A122C587}">
  <sheetPr>
    <tabColor rgb="FFFF0000"/>
  </sheetPr>
  <dimension ref="A1:AH186"/>
  <sheetViews>
    <sheetView workbookViewId="0">
      <selection activeCell="B21" sqref="B21"/>
    </sheetView>
  </sheetViews>
  <sheetFormatPr defaultRowHeight="15.6" x14ac:dyDescent="0.3"/>
  <cols>
    <col min="1" max="1" width="8.69921875" style="28"/>
    <col min="2" max="2" width="39.8984375" style="28" customWidth="1"/>
    <col min="3" max="3" width="8.69921875" style="28"/>
    <col min="4" max="4" width="6.8984375" style="31" customWidth="1"/>
    <col min="5" max="5" width="57.19921875" style="31" customWidth="1"/>
    <col min="6" max="7" width="13.5" style="31" bestFit="1" customWidth="1"/>
    <col min="8" max="31" width="8.69921875" style="28"/>
    <col min="32" max="34" width="8.796875" style="28"/>
  </cols>
  <sheetData>
    <row r="1" spans="2:7" s="28" customFormat="1" ht="15.6" customHeight="1" x14ac:dyDescent="0.3"/>
    <row r="2" spans="2:7" s="28" customFormat="1" ht="15.6" customHeight="1" thickBot="1" x14ac:dyDescent="0.35"/>
    <row r="3" spans="2:7" ht="15" customHeight="1" x14ac:dyDescent="0.3">
      <c r="D3" s="360" t="s">
        <v>2</v>
      </c>
      <c r="E3" s="361"/>
      <c r="F3" s="361"/>
      <c r="G3" s="362"/>
    </row>
    <row r="4" spans="2:7" ht="15" customHeight="1" x14ac:dyDescent="0.3">
      <c r="D4" s="357" t="s">
        <v>3</v>
      </c>
      <c r="E4" s="358"/>
      <c r="F4" s="358"/>
      <c r="G4" s="359"/>
    </row>
    <row r="5" spans="2:7" ht="15" customHeight="1" x14ac:dyDescent="0.3">
      <c r="D5" s="357" t="s">
        <v>72</v>
      </c>
      <c r="E5" s="358"/>
      <c r="F5" s="358"/>
      <c r="G5" s="359"/>
    </row>
    <row r="6" spans="2:7" ht="15" customHeight="1" thickBot="1" x14ac:dyDescent="0.35">
      <c r="D6" s="313"/>
      <c r="E6" s="314"/>
      <c r="F6" s="314"/>
      <c r="G6" s="315"/>
    </row>
    <row r="7" spans="2:7" ht="15" customHeight="1" thickBot="1" x14ac:dyDescent="0.35">
      <c r="D7" s="317" t="s">
        <v>5</v>
      </c>
      <c r="E7" s="317" t="s">
        <v>6</v>
      </c>
      <c r="F7" s="177" t="s">
        <v>7</v>
      </c>
      <c r="G7" s="177" t="s">
        <v>8</v>
      </c>
    </row>
    <row r="8" spans="2:7" ht="15" customHeight="1" x14ac:dyDescent="0.3">
      <c r="D8" s="316"/>
      <c r="E8" s="318"/>
      <c r="F8" s="206" t="s">
        <v>9</v>
      </c>
      <c r="G8" s="206" t="s">
        <v>9</v>
      </c>
    </row>
    <row r="9" spans="2:7" ht="15.6" customHeight="1" x14ac:dyDescent="0.3">
      <c r="D9" s="32">
        <v>100</v>
      </c>
      <c r="E9" s="32" t="s">
        <v>10</v>
      </c>
      <c r="F9" s="205">
        <v>6830.65</v>
      </c>
      <c r="G9" s="205"/>
    </row>
    <row r="10" spans="2:7" ht="15.6" customHeight="1" x14ac:dyDescent="0.3">
      <c r="B10" s="29"/>
      <c r="D10" s="32">
        <v>120</v>
      </c>
      <c r="E10" s="32" t="s">
        <v>11</v>
      </c>
      <c r="F10" s="205">
        <v>65000</v>
      </c>
      <c r="G10" s="205"/>
    </row>
    <row r="11" spans="2:7" ht="15.6" customHeight="1" x14ac:dyDescent="0.3">
      <c r="B11" s="135" t="s">
        <v>245</v>
      </c>
      <c r="D11" s="32">
        <v>130</v>
      </c>
      <c r="E11" s="32" t="s">
        <v>12</v>
      </c>
      <c r="F11" s="205">
        <v>7072.5</v>
      </c>
      <c r="G11" s="205"/>
    </row>
    <row r="12" spans="2:7" ht="15.6" customHeight="1" x14ac:dyDescent="0.3">
      <c r="B12" s="135" t="s">
        <v>3</v>
      </c>
      <c r="D12" s="32">
        <v>140</v>
      </c>
      <c r="E12" s="32" t="s">
        <v>13</v>
      </c>
      <c r="F12" s="205">
        <v>3500</v>
      </c>
      <c r="G12" s="205"/>
    </row>
    <row r="13" spans="2:7" ht="15.6" customHeight="1" x14ac:dyDescent="0.3">
      <c r="B13" s="135" t="s">
        <v>16</v>
      </c>
      <c r="D13" s="32">
        <v>141</v>
      </c>
      <c r="E13" s="32" t="s">
        <v>14</v>
      </c>
      <c r="F13" s="205"/>
      <c r="G13" s="205">
        <v>1100</v>
      </c>
    </row>
    <row r="14" spans="2:7" ht="15.6" customHeight="1" x14ac:dyDescent="0.3">
      <c r="D14" s="32">
        <v>150</v>
      </c>
      <c r="E14" s="32" t="s">
        <v>15</v>
      </c>
      <c r="F14" s="205">
        <v>12000</v>
      </c>
      <c r="G14" s="205"/>
    </row>
    <row r="15" spans="2:7" ht="15.6" customHeight="1" x14ac:dyDescent="0.3">
      <c r="D15" s="32">
        <v>151</v>
      </c>
      <c r="E15" s="32" t="s">
        <v>17</v>
      </c>
      <c r="F15" s="205"/>
      <c r="G15" s="205">
        <v>750</v>
      </c>
    </row>
    <row r="16" spans="2:7" ht="15.6" customHeight="1" x14ac:dyDescent="0.3">
      <c r="D16" s="32">
        <v>200</v>
      </c>
      <c r="E16" s="32" t="s">
        <v>18</v>
      </c>
      <c r="F16" s="205"/>
      <c r="G16" s="205">
        <v>5258</v>
      </c>
    </row>
    <row r="17" spans="4:7" ht="15.6" customHeight="1" x14ac:dyDescent="0.3">
      <c r="D17" s="32">
        <v>210</v>
      </c>
      <c r="E17" s="32" t="s">
        <v>19</v>
      </c>
      <c r="F17" s="205"/>
      <c r="G17" s="205">
        <v>1359.69</v>
      </c>
    </row>
    <row r="18" spans="4:7" ht="15.6" customHeight="1" x14ac:dyDescent="0.3">
      <c r="D18" s="32">
        <v>220</v>
      </c>
      <c r="E18" s="32" t="s">
        <v>20</v>
      </c>
      <c r="F18" s="205"/>
      <c r="G18" s="205">
        <v>1500</v>
      </c>
    </row>
    <row r="19" spans="4:7" ht="15.6" customHeight="1" x14ac:dyDescent="0.3">
      <c r="D19" s="32">
        <v>300</v>
      </c>
      <c r="E19" s="32" t="s">
        <v>21</v>
      </c>
      <c r="F19" s="205"/>
      <c r="G19" s="205">
        <v>22500</v>
      </c>
    </row>
    <row r="20" spans="4:7" ht="15.6" customHeight="1" x14ac:dyDescent="0.3">
      <c r="D20" s="32">
        <v>310</v>
      </c>
      <c r="E20" s="32" t="s">
        <v>22</v>
      </c>
      <c r="F20" s="205"/>
      <c r="G20" s="205">
        <v>7000</v>
      </c>
    </row>
    <row r="21" spans="4:7" ht="15.6" customHeight="1" x14ac:dyDescent="0.3">
      <c r="D21" s="32">
        <v>400</v>
      </c>
      <c r="E21" s="32" t="s">
        <v>23</v>
      </c>
      <c r="F21" s="205"/>
      <c r="G21" s="205">
        <v>110555.45</v>
      </c>
    </row>
    <row r="22" spans="4:7" ht="15.6" customHeight="1" x14ac:dyDescent="0.3">
      <c r="D22" s="32">
        <v>402</v>
      </c>
      <c r="E22" s="32" t="s">
        <v>64</v>
      </c>
      <c r="F22" s="205">
        <v>113.64</v>
      </c>
      <c r="G22" s="205"/>
    </row>
    <row r="23" spans="4:7" ht="15.6" customHeight="1" x14ac:dyDescent="0.3">
      <c r="D23" s="32">
        <v>405</v>
      </c>
      <c r="E23" s="32" t="s">
        <v>60</v>
      </c>
      <c r="F23" s="205"/>
      <c r="G23" s="205">
        <v>65.45</v>
      </c>
    </row>
    <row r="24" spans="4:7" ht="15.6" customHeight="1" x14ac:dyDescent="0.3">
      <c r="D24" s="32">
        <v>410</v>
      </c>
      <c r="E24" s="32" t="s">
        <v>63</v>
      </c>
      <c r="F24" s="205"/>
      <c r="G24" s="205">
        <v>18.649999999999999</v>
      </c>
    </row>
    <row r="25" spans="4:7" ht="15.6" customHeight="1" x14ac:dyDescent="0.3">
      <c r="D25" s="32">
        <v>500</v>
      </c>
      <c r="E25" s="32" t="s">
        <v>24</v>
      </c>
      <c r="F25" s="205">
        <v>10659.09</v>
      </c>
      <c r="G25" s="205"/>
    </row>
    <row r="26" spans="4:7" ht="15.6" customHeight="1" x14ac:dyDescent="0.3">
      <c r="D26" s="32">
        <v>505</v>
      </c>
      <c r="E26" s="32" t="s">
        <v>73</v>
      </c>
      <c r="F26" s="205"/>
      <c r="G26" s="205">
        <v>109.09</v>
      </c>
    </row>
    <row r="27" spans="4:7" ht="15.6" customHeight="1" x14ac:dyDescent="0.3">
      <c r="D27" s="32">
        <v>510</v>
      </c>
      <c r="E27" s="32" t="s">
        <v>25</v>
      </c>
      <c r="F27" s="205">
        <v>1309.0899999999999</v>
      </c>
      <c r="G27" s="205"/>
    </row>
    <row r="28" spans="4:7" ht="15.6" customHeight="1" x14ac:dyDescent="0.3">
      <c r="D28" s="32">
        <v>515</v>
      </c>
      <c r="E28" s="32" t="s">
        <v>26</v>
      </c>
      <c r="F28" s="205">
        <v>363.64</v>
      </c>
      <c r="G28" s="205"/>
    </row>
    <row r="29" spans="4:7" ht="15.6" customHeight="1" x14ac:dyDescent="0.3">
      <c r="D29" s="32">
        <v>520</v>
      </c>
      <c r="E29" s="32" t="s">
        <v>27</v>
      </c>
      <c r="F29" s="205">
        <v>1477.27</v>
      </c>
      <c r="G29" s="205"/>
    </row>
    <row r="30" spans="4:7" ht="15.6" customHeight="1" x14ac:dyDescent="0.3">
      <c r="D30" s="32">
        <v>525</v>
      </c>
      <c r="E30" s="32" t="s">
        <v>28</v>
      </c>
      <c r="F30" s="205">
        <v>850</v>
      </c>
      <c r="G30" s="205"/>
    </row>
    <row r="31" spans="4:7" ht="15.6" customHeight="1" x14ac:dyDescent="0.3">
      <c r="D31" s="32">
        <v>527</v>
      </c>
      <c r="E31" s="32" t="s">
        <v>65</v>
      </c>
      <c r="F31" s="205">
        <v>25</v>
      </c>
      <c r="G31" s="205"/>
    </row>
    <row r="32" spans="4:7" ht="15.6" customHeight="1" x14ac:dyDescent="0.3">
      <c r="D32" s="32">
        <v>530</v>
      </c>
      <c r="E32" s="32" t="s">
        <v>29</v>
      </c>
      <c r="F32" s="205">
        <v>2000</v>
      </c>
      <c r="G32" s="205"/>
    </row>
    <row r="33" spans="4:7" ht="15.6" customHeight="1" x14ac:dyDescent="0.3">
      <c r="D33" s="32">
        <v>532</v>
      </c>
      <c r="E33" s="32" t="s">
        <v>61</v>
      </c>
      <c r="F33" s="205">
        <v>218.18</v>
      </c>
      <c r="G33" s="205"/>
    </row>
    <row r="34" spans="4:7" ht="15.6" customHeight="1" x14ac:dyDescent="0.3">
      <c r="D34" s="32">
        <v>535</v>
      </c>
      <c r="E34" s="32" t="s">
        <v>30</v>
      </c>
      <c r="F34" s="205">
        <v>1716.36</v>
      </c>
      <c r="G34" s="205"/>
    </row>
    <row r="35" spans="4:7" ht="15.6" customHeight="1" x14ac:dyDescent="0.3">
      <c r="D35" s="32">
        <v>545</v>
      </c>
      <c r="E35" s="32" t="s">
        <v>31</v>
      </c>
      <c r="F35" s="205">
        <v>5272.73</v>
      </c>
      <c r="G35" s="205"/>
    </row>
    <row r="36" spans="4:7" ht="15.6" customHeight="1" x14ac:dyDescent="0.3">
      <c r="D36" s="32">
        <v>550</v>
      </c>
      <c r="E36" s="32" t="s">
        <v>32</v>
      </c>
      <c r="F36" s="205">
        <v>1477.27</v>
      </c>
      <c r="G36" s="205"/>
    </row>
    <row r="37" spans="4:7" ht="15.6" customHeight="1" x14ac:dyDescent="0.3">
      <c r="D37" s="32">
        <v>555</v>
      </c>
      <c r="E37" s="32" t="s">
        <v>33</v>
      </c>
      <c r="F37" s="205">
        <v>5695.91</v>
      </c>
      <c r="G37" s="205"/>
    </row>
    <row r="38" spans="4:7" ht="15.6" customHeight="1" x14ac:dyDescent="0.3">
      <c r="D38" s="32">
        <v>560</v>
      </c>
      <c r="E38" s="32" t="s">
        <v>34</v>
      </c>
      <c r="F38" s="205">
        <v>20635</v>
      </c>
      <c r="G38" s="205"/>
    </row>
    <row r="39" spans="4:7" ht="15.6" customHeight="1" x14ac:dyDescent="0.3">
      <c r="D39" s="32">
        <v>565</v>
      </c>
      <c r="E39" s="32" t="s">
        <v>35</v>
      </c>
      <c r="F39" s="205">
        <v>4000</v>
      </c>
      <c r="G39" s="205"/>
    </row>
    <row r="40" spans="4:7" ht="15.6" customHeight="1" thickBot="1" x14ac:dyDescent="0.35">
      <c r="D40" s="27"/>
      <c r="E40" s="27"/>
      <c r="F40" s="33">
        <f>SUM(F9:F39)</f>
        <v>150216.32999999999</v>
      </c>
      <c r="G40" s="33">
        <f>SUM(G9:G38)</f>
        <v>150216.33000000002</v>
      </c>
    </row>
    <row r="41" spans="4:7" s="28" customFormat="1" ht="16.2" thickTop="1" x14ac:dyDescent="0.3"/>
    <row r="42" spans="4:7" s="28" customFormat="1" x14ac:dyDescent="0.3"/>
    <row r="43" spans="4:7" s="28" customFormat="1" x14ac:dyDescent="0.3"/>
    <row r="44" spans="4:7" s="28" customFormat="1" x14ac:dyDescent="0.3"/>
    <row r="45" spans="4:7" s="28" customFormat="1" x14ac:dyDescent="0.3"/>
    <row r="46" spans="4:7" s="28" customFormat="1" x14ac:dyDescent="0.3"/>
    <row r="47" spans="4:7" s="28" customFormat="1" x14ac:dyDescent="0.3"/>
    <row r="48" spans="4:7"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row r="106" s="28" customFormat="1" x14ac:dyDescent="0.3"/>
    <row r="107" s="28" customFormat="1" x14ac:dyDescent="0.3"/>
    <row r="108" s="28" customFormat="1" x14ac:dyDescent="0.3"/>
    <row r="109" s="28" customFormat="1" x14ac:dyDescent="0.3"/>
    <row r="110" s="28" customFormat="1" x14ac:dyDescent="0.3"/>
    <row r="111" s="28" customFormat="1" x14ac:dyDescent="0.3"/>
    <row r="112" s="28" customFormat="1" x14ac:dyDescent="0.3"/>
    <row r="113" s="28" customFormat="1" x14ac:dyDescent="0.3"/>
    <row r="114" s="28" customFormat="1" x14ac:dyDescent="0.3"/>
    <row r="115" s="28" customFormat="1" x14ac:dyDescent="0.3"/>
    <row r="116" s="28" customFormat="1" x14ac:dyDescent="0.3"/>
    <row r="117" s="28" customFormat="1" x14ac:dyDescent="0.3"/>
    <row r="118" s="28" customFormat="1" x14ac:dyDescent="0.3"/>
    <row r="119" s="28" customFormat="1" x14ac:dyDescent="0.3"/>
    <row r="120" s="28" customFormat="1" x14ac:dyDescent="0.3"/>
    <row r="121" s="28" customFormat="1" x14ac:dyDescent="0.3"/>
    <row r="122" s="28" customFormat="1" x14ac:dyDescent="0.3"/>
    <row r="123" s="28" customFormat="1" x14ac:dyDescent="0.3"/>
    <row r="124" s="28" customFormat="1" x14ac:dyDescent="0.3"/>
    <row r="125" s="28" customFormat="1" x14ac:dyDescent="0.3"/>
    <row r="126" s="28" customFormat="1" x14ac:dyDescent="0.3"/>
    <row r="127" s="28" customFormat="1" x14ac:dyDescent="0.3"/>
    <row r="128" s="28" customFormat="1" x14ac:dyDescent="0.3"/>
    <row r="129" s="28" customFormat="1" x14ac:dyDescent="0.3"/>
    <row r="130" s="28" customFormat="1" x14ac:dyDescent="0.3"/>
    <row r="131" s="28" customFormat="1" x14ac:dyDescent="0.3"/>
    <row r="132" s="28" customFormat="1" x14ac:dyDescent="0.3"/>
    <row r="133" s="28" customFormat="1" x14ac:dyDescent="0.3"/>
    <row r="134" s="28" customFormat="1" x14ac:dyDescent="0.3"/>
    <row r="135" s="28" customFormat="1" x14ac:dyDescent="0.3"/>
    <row r="136" s="28" customFormat="1" x14ac:dyDescent="0.3"/>
    <row r="137" s="28" customFormat="1" x14ac:dyDescent="0.3"/>
    <row r="138" s="28" customFormat="1" x14ac:dyDescent="0.3"/>
    <row r="139" s="28" customFormat="1" x14ac:dyDescent="0.3"/>
    <row r="140" s="28" customFormat="1" x14ac:dyDescent="0.3"/>
    <row r="141" s="28" customFormat="1" x14ac:dyDescent="0.3"/>
    <row r="142" s="28" customFormat="1" x14ac:dyDescent="0.3"/>
    <row r="143" s="28" customFormat="1" x14ac:dyDescent="0.3"/>
    <row r="144" s="28" customFormat="1" x14ac:dyDescent="0.3"/>
    <row r="145" s="28" customFormat="1" x14ac:dyDescent="0.3"/>
    <row r="146" s="28" customFormat="1" x14ac:dyDescent="0.3"/>
    <row r="147" s="28" customFormat="1" x14ac:dyDescent="0.3"/>
    <row r="148" s="28" customFormat="1" x14ac:dyDescent="0.3"/>
    <row r="149" s="28" customFormat="1" x14ac:dyDescent="0.3"/>
    <row r="150" s="28" customFormat="1" x14ac:dyDescent="0.3"/>
    <row r="151" s="28" customFormat="1" x14ac:dyDescent="0.3"/>
    <row r="152" s="28" customFormat="1" x14ac:dyDescent="0.3"/>
    <row r="153" s="28" customFormat="1" x14ac:dyDescent="0.3"/>
    <row r="154" s="28" customFormat="1" x14ac:dyDescent="0.3"/>
    <row r="155" s="28" customFormat="1" x14ac:dyDescent="0.3"/>
    <row r="156" s="28" customFormat="1" x14ac:dyDescent="0.3"/>
    <row r="157" s="28" customFormat="1" x14ac:dyDescent="0.3"/>
    <row r="158" s="28" customFormat="1" x14ac:dyDescent="0.3"/>
    <row r="159" s="28" customFormat="1" x14ac:dyDescent="0.3"/>
    <row r="160" s="28" customFormat="1" x14ac:dyDescent="0.3"/>
    <row r="161" s="28" customFormat="1" x14ac:dyDescent="0.3"/>
    <row r="162" s="28" customFormat="1" x14ac:dyDescent="0.3"/>
    <row r="163" s="28" customFormat="1" x14ac:dyDescent="0.3"/>
    <row r="164" s="28" customFormat="1" x14ac:dyDescent="0.3"/>
    <row r="165" s="28" customFormat="1" x14ac:dyDescent="0.3"/>
    <row r="166" s="28" customFormat="1" x14ac:dyDescent="0.3"/>
    <row r="167" s="28" customFormat="1" x14ac:dyDescent="0.3"/>
    <row r="168" s="28" customFormat="1" x14ac:dyDescent="0.3"/>
    <row r="169" s="28" customFormat="1" x14ac:dyDescent="0.3"/>
    <row r="170" s="28" customFormat="1" x14ac:dyDescent="0.3"/>
    <row r="171" s="28" customFormat="1" x14ac:dyDescent="0.3"/>
    <row r="172" s="28" customFormat="1" x14ac:dyDescent="0.3"/>
    <row r="173" s="28" customFormat="1" x14ac:dyDescent="0.3"/>
    <row r="174" s="28" customFormat="1" x14ac:dyDescent="0.3"/>
    <row r="175" s="28" customFormat="1" x14ac:dyDescent="0.3"/>
    <row r="176" s="28" customFormat="1" x14ac:dyDescent="0.3"/>
    <row r="177" s="28" customFormat="1" x14ac:dyDescent="0.3"/>
    <row r="178" s="28" customFormat="1" x14ac:dyDescent="0.3"/>
    <row r="179" s="28" customFormat="1" x14ac:dyDescent="0.3"/>
    <row r="180" s="28" customFormat="1" x14ac:dyDescent="0.3"/>
    <row r="181" s="28" customFormat="1" x14ac:dyDescent="0.3"/>
    <row r="182" s="28" customFormat="1" x14ac:dyDescent="0.3"/>
    <row r="183" s="28" customFormat="1" x14ac:dyDescent="0.3"/>
    <row r="184" s="28" customFormat="1" x14ac:dyDescent="0.3"/>
    <row r="185" s="28" customFormat="1" x14ac:dyDescent="0.3"/>
    <row r="186" s="28" customFormat="1" x14ac:dyDescent="0.3"/>
  </sheetData>
  <mergeCells count="3">
    <mergeCell ref="D3:G3"/>
    <mergeCell ref="D4:G4"/>
    <mergeCell ref="D5:G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22E0-648D-46E2-A246-FE646AA214C2}">
  <sheetPr>
    <tabColor rgb="FFFF0000"/>
  </sheetPr>
  <dimension ref="A1:BI140"/>
  <sheetViews>
    <sheetView workbookViewId="0">
      <selection activeCell="B19" sqref="B19"/>
    </sheetView>
  </sheetViews>
  <sheetFormatPr defaultRowHeight="15.6" x14ac:dyDescent="0.3"/>
  <cols>
    <col min="1" max="1" width="8.796875" style="28"/>
    <col min="2" max="2" width="37.8984375" style="28" customWidth="1"/>
    <col min="3" max="3" width="8.796875" style="28"/>
    <col min="4" max="4" width="6.69921875" bestFit="1" customWidth="1"/>
    <col min="5" max="5" width="46.5" customWidth="1"/>
    <col min="6" max="7" width="13.5" bestFit="1" customWidth="1"/>
    <col min="8" max="8" width="8.796875" style="28"/>
    <col min="9" max="9" width="10.09765625" style="28" bestFit="1" customWidth="1"/>
    <col min="10" max="61" width="8.796875" style="28"/>
  </cols>
  <sheetData>
    <row r="1" spans="2:42" s="28" customFormat="1" x14ac:dyDescent="0.3">
      <c r="AO1" s="319"/>
      <c r="AP1" s="319"/>
    </row>
    <row r="2" spans="2:42" s="28" customFormat="1" ht="16.2" thickBot="1" x14ac:dyDescent="0.35">
      <c r="AO2" s="319"/>
      <c r="AP2" s="319"/>
    </row>
    <row r="3" spans="2:42" x14ac:dyDescent="0.3">
      <c r="D3" s="360" t="s">
        <v>247</v>
      </c>
      <c r="E3" s="361"/>
      <c r="F3" s="361"/>
      <c r="G3" s="362"/>
    </row>
    <row r="4" spans="2:42" x14ac:dyDescent="0.3">
      <c r="D4" s="357" t="s">
        <v>3</v>
      </c>
      <c r="E4" s="358"/>
      <c r="F4" s="358"/>
      <c r="G4" s="359"/>
    </row>
    <row r="5" spans="2:42" x14ac:dyDescent="0.3">
      <c r="D5" s="357" t="s">
        <v>72</v>
      </c>
      <c r="E5" s="358"/>
      <c r="F5" s="358"/>
      <c r="G5" s="359"/>
    </row>
    <row r="6" spans="2:42" ht="16.2" thickBot="1" x14ac:dyDescent="0.35">
      <c r="D6" s="313"/>
      <c r="E6" s="314"/>
      <c r="F6" s="314"/>
      <c r="G6" s="315"/>
    </row>
    <row r="7" spans="2:42" ht="16.2" thickBot="1" x14ac:dyDescent="0.35">
      <c r="D7" s="204" t="s">
        <v>5</v>
      </c>
      <c r="E7" s="204" t="s">
        <v>6</v>
      </c>
      <c r="F7" s="177" t="s">
        <v>7</v>
      </c>
      <c r="G7" s="177" t="s">
        <v>8</v>
      </c>
    </row>
    <row r="8" spans="2:42" x14ac:dyDescent="0.3">
      <c r="D8" s="226"/>
      <c r="E8" s="226"/>
      <c r="F8" s="206" t="s">
        <v>9</v>
      </c>
      <c r="G8" s="206" t="s">
        <v>9</v>
      </c>
    </row>
    <row r="9" spans="2:42" x14ac:dyDescent="0.3">
      <c r="B9" s="135" t="s">
        <v>245</v>
      </c>
      <c r="D9" s="78">
        <v>100</v>
      </c>
      <c r="E9" s="32" t="s">
        <v>10</v>
      </c>
      <c r="F9" s="205">
        <f>'GL AG'!G12</f>
        <v>6830.6500000000015</v>
      </c>
      <c r="G9" s="205"/>
    </row>
    <row r="10" spans="2:42" x14ac:dyDescent="0.3">
      <c r="B10" s="135" t="s">
        <v>3</v>
      </c>
      <c r="D10" s="78">
        <v>120</v>
      </c>
      <c r="E10" s="32" t="s">
        <v>11</v>
      </c>
      <c r="F10" s="205">
        <f>'TB June 2021 AG'!F10</f>
        <v>65000</v>
      </c>
      <c r="G10" s="205"/>
    </row>
    <row r="11" spans="2:42" x14ac:dyDescent="0.3">
      <c r="B11" s="135" t="s">
        <v>246</v>
      </c>
      <c r="D11" s="78">
        <v>130</v>
      </c>
      <c r="E11" s="32" t="s">
        <v>12</v>
      </c>
      <c r="F11" s="205">
        <f>'GL AG'!Y13</f>
        <v>7072.5</v>
      </c>
      <c r="G11" s="205"/>
    </row>
    <row r="12" spans="2:42" x14ac:dyDescent="0.3">
      <c r="B12" s="29"/>
      <c r="D12" s="78">
        <v>135</v>
      </c>
      <c r="E12" s="32" t="s">
        <v>74</v>
      </c>
      <c r="F12" s="205"/>
      <c r="G12" s="205">
        <f>'GL AG'!T89</f>
        <v>1000</v>
      </c>
    </row>
    <row r="13" spans="2:42" x14ac:dyDescent="0.3">
      <c r="B13" s="29"/>
      <c r="D13" s="78">
        <v>138</v>
      </c>
      <c r="E13" s="32" t="s">
        <v>66</v>
      </c>
      <c r="F13" s="205">
        <f>'GL AG'!G81</f>
        <v>500</v>
      </c>
      <c r="G13" s="205"/>
    </row>
    <row r="14" spans="2:42" x14ac:dyDescent="0.3">
      <c r="D14" s="78">
        <v>140</v>
      </c>
      <c r="E14" s="32" t="s">
        <v>13</v>
      </c>
      <c r="F14" s="205">
        <f>'GL AG'!G16</f>
        <v>3500</v>
      </c>
      <c r="G14" s="205"/>
    </row>
    <row r="15" spans="2:42" x14ac:dyDescent="0.3">
      <c r="D15" s="78">
        <v>141</v>
      </c>
      <c r="E15" s="32" t="s">
        <v>14</v>
      </c>
      <c r="F15" s="205"/>
      <c r="G15" s="205">
        <f>'GL AG'!T18</f>
        <v>1165</v>
      </c>
    </row>
    <row r="16" spans="2:42" x14ac:dyDescent="0.3">
      <c r="D16" s="78">
        <v>150</v>
      </c>
      <c r="E16" s="32" t="s">
        <v>15</v>
      </c>
      <c r="F16" s="205">
        <f>'GL AG'!Y18</f>
        <v>12000</v>
      </c>
      <c r="G16" s="205"/>
    </row>
    <row r="17" spans="4:7" x14ac:dyDescent="0.3">
      <c r="D17" s="78">
        <v>151</v>
      </c>
      <c r="E17" s="32" t="s">
        <v>17</v>
      </c>
      <c r="F17" s="205"/>
      <c r="G17" s="205">
        <f>'GL AG'!K26</f>
        <v>970</v>
      </c>
    </row>
    <row r="18" spans="4:7" x14ac:dyDescent="0.3">
      <c r="D18" s="78">
        <v>160</v>
      </c>
      <c r="E18" s="32" t="s">
        <v>56</v>
      </c>
      <c r="F18" s="205">
        <f>'GL AG'!Y89</f>
        <v>40000</v>
      </c>
      <c r="G18" s="205"/>
    </row>
    <row r="19" spans="4:7" x14ac:dyDescent="0.3">
      <c r="D19" s="78">
        <v>200</v>
      </c>
      <c r="E19" s="32" t="s">
        <v>18</v>
      </c>
      <c r="F19" s="205"/>
      <c r="G19" s="205">
        <f>'GL AG'!T29</f>
        <v>5258</v>
      </c>
    </row>
    <row r="20" spans="4:7" x14ac:dyDescent="0.3">
      <c r="D20" s="78">
        <v>210</v>
      </c>
      <c r="E20" s="32" t="s">
        <v>19</v>
      </c>
      <c r="F20" s="205"/>
      <c r="G20" s="205">
        <f>'GL AG'!AC32</f>
        <v>1359.69</v>
      </c>
    </row>
    <row r="21" spans="4:7" x14ac:dyDescent="0.3">
      <c r="D21" s="78">
        <v>220</v>
      </c>
      <c r="E21" s="32" t="s">
        <v>20</v>
      </c>
      <c r="F21" s="205"/>
      <c r="G21" s="205">
        <f>'GL AG'!K35</f>
        <v>1500</v>
      </c>
    </row>
    <row r="22" spans="4:7" x14ac:dyDescent="0.3">
      <c r="D22" s="78">
        <v>225</v>
      </c>
      <c r="E22" s="32" t="s">
        <v>75</v>
      </c>
      <c r="F22" s="205"/>
      <c r="G22" s="205">
        <f>'GL AG'!T83</f>
        <v>800</v>
      </c>
    </row>
    <row r="23" spans="4:7" x14ac:dyDescent="0.3">
      <c r="D23" s="78">
        <v>300</v>
      </c>
      <c r="E23" s="32" t="s">
        <v>21</v>
      </c>
      <c r="F23" s="205"/>
      <c r="G23" s="205">
        <f>'GL AG'!T36</f>
        <v>62500</v>
      </c>
    </row>
    <row r="24" spans="4:7" x14ac:dyDescent="0.3">
      <c r="D24" s="78">
        <v>310</v>
      </c>
      <c r="E24" s="32" t="s">
        <v>22</v>
      </c>
      <c r="F24" s="205"/>
      <c r="G24" s="205">
        <f>'GL AG'!AC38</f>
        <v>7000</v>
      </c>
    </row>
    <row r="25" spans="4:7" x14ac:dyDescent="0.3">
      <c r="D25" s="78">
        <v>400</v>
      </c>
      <c r="E25" s="32" t="s">
        <v>23</v>
      </c>
      <c r="F25" s="205"/>
      <c r="G25" s="205">
        <f>'GL AG'!K42</f>
        <v>110555.45454545454</v>
      </c>
    </row>
    <row r="26" spans="4:7" x14ac:dyDescent="0.3">
      <c r="D26" s="78">
        <v>402</v>
      </c>
      <c r="E26" s="32" t="s">
        <v>64</v>
      </c>
      <c r="F26" s="205">
        <f>'GL AG'!P76</f>
        <v>113.64</v>
      </c>
      <c r="G26" s="205"/>
    </row>
    <row r="27" spans="4:7" x14ac:dyDescent="0.3">
      <c r="D27" s="78">
        <v>405</v>
      </c>
      <c r="E27" s="32" t="s">
        <v>60</v>
      </c>
      <c r="F27" s="205"/>
      <c r="G27" s="205">
        <f>'GL AG'!K67</f>
        <v>65.45</v>
      </c>
    </row>
    <row r="28" spans="4:7" x14ac:dyDescent="0.3">
      <c r="D28" s="78">
        <v>410</v>
      </c>
      <c r="E28" s="32" t="s">
        <v>63</v>
      </c>
      <c r="F28" s="205"/>
      <c r="G28" s="205">
        <f>'GL AG'!K74</f>
        <v>18.649999999999999</v>
      </c>
    </row>
    <row r="29" spans="4:7" x14ac:dyDescent="0.3">
      <c r="D29" s="78">
        <v>500</v>
      </c>
      <c r="E29" s="32" t="s">
        <v>24</v>
      </c>
      <c r="F29" s="205">
        <f>'GL AG'!P44</f>
        <v>10659.083636363637</v>
      </c>
      <c r="G29" s="205"/>
    </row>
    <row r="30" spans="4:7" x14ac:dyDescent="0.3">
      <c r="D30" s="78">
        <v>505</v>
      </c>
      <c r="E30" s="32" t="s">
        <v>73</v>
      </c>
      <c r="F30" s="205"/>
      <c r="G30" s="205">
        <f>'GL AG'!AC83</f>
        <v>109.09</v>
      </c>
    </row>
    <row r="31" spans="4:7" x14ac:dyDescent="0.3">
      <c r="D31" s="78">
        <v>510</v>
      </c>
      <c r="E31" s="32" t="s">
        <v>25</v>
      </c>
      <c r="F31" s="205">
        <f>'GL AG'!Y49</f>
        <v>809.09090909090901</v>
      </c>
      <c r="G31" s="205"/>
    </row>
    <row r="32" spans="4:7" x14ac:dyDescent="0.3">
      <c r="D32" s="78">
        <v>515</v>
      </c>
      <c r="E32" s="32" t="s">
        <v>26</v>
      </c>
      <c r="F32" s="205">
        <f>'GL AG'!G49</f>
        <v>363.63636363636363</v>
      </c>
      <c r="G32" s="205"/>
    </row>
    <row r="33" spans="4:7" x14ac:dyDescent="0.3">
      <c r="D33" s="78">
        <v>520</v>
      </c>
      <c r="E33" s="32" t="s">
        <v>27</v>
      </c>
      <c r="F33" s="205">
        <f>'GL AG'!P51</f>
        <v>1477.2727272727273</v>
      </c>
      <c r="G33" s="205"/>
    </row>
    <row r="34" spans="4:7" x14ac:dyDescent="0.3">
      <c r="D34" s="78">
        <v>525</v>
      </c>
      <c r="E34" s="32" t="s">
        <v>28</v>
      </c>
      <c r="F34" s="205">
        <f>'GL AG'!Y56</f>
        <v>1135</v>
      </c>
      <c r="G34" s="205"/>
    </row>
    <row r="35" spans="4:7" x14ac:dyDescent="0.3">
      <c r="D35" s="78">
        <v>527</v>
      </c>
      <c r="E35" s="32" t="s">
        <v>65</v>
      </c>
      <c r="F35" s="205">
        <f>'GL AG'!Y76</f>
        <v>25</v>
      </c>
      <c r="G35" s="205"/>
    </row>
    <row r="36" spans="4:7" x14ac:dyDescent="0.3">
      <c r="D36" s="78">
        <v>530</v>
      </c>
      <c r="E36" s="32" t="s">
        <v>29</v>
      </c>
      <c r="F36" s="205">
        <f>'GL AG'!G53</f>
        <v>2000</v>
      </c>
      <c r="G36" s="205"/>
    </row>
    <row r="37" spans="4:7" x14ac:dyDescent="0.3">
      <c r="D37" s="78">
        <v>532</v>
      </c>
      <c r="E37" s="32" t="s">
        <v>61</v>
      </c>
      <c r="F37" s="205">
        <f>'GL AG'!P69</f>
        <v>218.18181818181819</v>
      </c>
      <c r="G37" s="205"/>
    </row>
    <row r="38" spans="4:7" x14ac:dyDescent="0.3">
      <c r="D38" s="78">
        <v>535</v>
      </c>
      <c r="E38" s="32" t="s">
        <v>30</v>
      </c>
      <c r="F38" s="205">
        <f>'GL AG'!P57</f>
        <v>1716.3636363636365</v>
      </c>
      <c r="G38" s="205"/>
    </row>
    <row r="39" spans="4:7" x14ac:dyDescent="0.3">
      <c r="D39" s="78">
        <v>545</v>
      </c>
      <c r="E39" s="32" t="s">
        <v>31</v>
      </c>
      <c r="F39" s="205">
        <f>'GL AG'!Y63</f>
        <v>5272.7272727272721</v>
      </c>
      <c r="G39" s="205"/>
    </row>
    <row r="40" spans="4:7" x14ac:dyDescent="0.3">
      <c r="D40" s="78">
        <v>550</v>
      </c>
      <c r="E40" s="32" t="s">
        <v>32</v>
      </c>
      <c r="F40" s="205">
        <f>'GL AG'!G63</f>
        <v>1627.2727272727273</v>
      </c>
      <c r="G40" s="205"/>
    </row>
    <row r="41" spans="4:7" x14ac:dyDescent="0.3">
      <c r="D41" s="78">
        <v>555</v>
      </c>
      <c r="E41" s="32" t="s">
        <v>33</v>
      </c>
      <c r="F41" s="205">
        <f>'GL AG'!P65</f>
        <v>5545.909090909091</v>
      </c>
      <c r="G41" s="205"/>
    </row>
    <row r="42" spans="4:7" x14ac:dyDescent="0.3">
      <c r="D42" s="78">
        <v>560</v>
      </c>
      <c r="E42" s="32" t="s">
        <v>34</v>
      </c>
      <c r="F42" s="205">
        <f>'GL AG'!Y71</f>
        <v>21435</v>
      </c>
      <c r="G42" s="205"/>
    </row>
    <row r="43" spans="4:7" x14ac:dyDescent="0.3">
      <c r="D43" s="78">
        <v>565</v>
      </c>
      <c r="E43" s="32" t="s">
        <v>35</v>
      </c>
      <c r="F43" s="205">
        <f>'GL AG'!G91</f>
        <v>5000</v>
      </c>
      <c r="G43" s="205"/>
    </row>
    <row r="44" spans="4:7" ht="16.2" thickBot="1" x14ac:dyDescent="0.35">
      <c r="D44" s="79"/>
      <c r="E44" s="27"/>
      <c r="F44" s="33">
        <f>SUM(F9:F43)</f>
        <v>192301.32818181821</v>
      </c>
      <c r="G44" s="33">
        <f>SUM(G9:G42)</f>
        <v>192301.33454545453</v>
      </c>
    </row>
    <row r="45" spans="4:7" s="28" customFormat="1" ht="16.2" thickTop="1" x14ac:dyDescent="0.3"/>
    <row r="46" spans="4:7" s="28" customFormat="1" x14ac:dyDescent="0.3"/>
    <row r="47" spans="4:7" s="28" customFormat="1" x14ac:dyDescent="0.3"/>
    <row r="48" spans="4:7"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row r="106" s="28" customFormat="1" x14ac:dyDescent="0.3"/>
    <row r="107" s="28" customFormat="1" x14ac:dyDescent="0.3"/>
    <row r="108" s="28" customFormat="1" x14ac:dyDescent="0.3"/>
    <row r="109" s="28" customFormat="1" x14ac:dyDescent="0.3"/>
    <row r="110" s="28" customFormat="1" x14ac:dyDescent="0.3"/>
    <row r="111" s="28" customFormat="1" x14ac:dyDescent="0.3"/>
    <row r="112" s="28" customFormat="1" x14ac:dyDescent="0.3"/>
    <row r="113" s="28" customFormat="1" x14ac:dyDescent="0.3"/>
    <row r="114" s="28" customFormat="1" x14ac:dyDescent="0.3"/>
    <row r="115" s="28" customFormat="1" x14ac:dyDescent="0.3"/>
    <row r="116" s="28" customFormat="1" x14ac:dyDescent="0.3"/>
    <row r="117" s="28" customFormat="1" x14ac:dyDescent="0.3"/>
    <row r="118" s="28" customFormat="1" x14ac:dyDescent="0.3"/>
    <row r="119" s="28" customFormat="1" x14ac:dyDescent="0.3"/>
    <row r="120" s="28" customFormat="1" x14ac:dyDescent="0.3"/>
    <row r="121" s="28" customFormat="1" x14ac:dyDescent="0.3"/>
    <row r="122" s="28" customFormat="1" x14ac:dyDescent="0.3"/>
    <row r="123" s="28" customFormat="1" x14ac:dyDescent="0.3"/>
    <row r="124" s="28" customFormat="1" x14ac:dyDescent="0.3"/>
    <row r="125" s="28" customFormat="1" x14ac:dyDescent="0.3"/>
    <row r="126" s="28" customFormat="1" x14ac:dyDescent="0.3"/>
    <row r="127" s="28" customFormat="1" x14ac:dyDescent="0.3"/>
    <row r="128" s="28" customFormat="1" x14ac:dyDescent="0.3"/>
    <row r="129" s="28" customFormat="1" x14ac:dyDescent="0.3"/>
    <row r="130" s="28" customFormat="1" x14ac:dyDescent="0.3"/>
    <row r="131" s="28" customFormat="1" x14ac:dyDescent="0.3"/>
    <row r="132" s="28" customFormat="1" x14ac:dyDescent="0.3"/>
    <row r="133" s="28" customFormat="1" x14ac:dyDescent="0.3"/>
    <row r="134" s="28" customFormat="1" x14ac:dyDescent="0.3"/>
    <row r="135" s="28" customFormat="1" x14ac:dyDescent="0.3"/>
    <row r="136" s="28" customFormat="1" x14ac:dyDescent="0.3"/>
    <row r="137" s="28" customFormat="1" x14ac:dyDescent="0.3"/>
    <row r="138" s="28" customFormat="1" x14ac:dyDescent="0.3"/>
    <row r="139" s="28" customFormat="1" x14ac:dyDescent="0.3"/>
    <row r="140" s="28" customFormat="1" x14ac:dyDescent="0.3"/>
  </sheetData>
  <mergeCells count="3">
    <mergeCell ref="D3:G3"/>
    <mergeCell ref="D4:G4"/>
    <mergeCell ref="D5:G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2A2F-3A81-4935-A865-40432AC95891}">
  <sheetPr>
    <tabColor rgb="FFFF0000"/>
  </sheetPr>
  <dimension ref="A1:AL256"/>
  <sheetViews>
    <sheetView workbookViewId="0">
      <selection activeCell="B22" sqref="B22"/>
    </sheetView>
  </sheetViews>
  <sheetFormatPr defaultRowHeight="15.6" x14ac:dyDescent="0.3"/>
  <cols>
    <col min="1" max="1" width="8.69921875" style="28"/>
    <col min="2" max="2" width="38.09765625" style="28" customWidth="1"/>
    <col min="3" max="3" width="8.69921875" style="28"/>
    <col min="4" max="4" width="31.09765625" style="31" bestFit="1" customWidth="1"/>
    <col min="5" max="6" width="11.59765625" style="31" bestFit="1" customWidth="1"/>
    <col min="7" max="7" width="11.5" style="31" bestFit="1" customWidth="1"/>
    <col min="8" max="36" width="8.69921875" style="28"/>
    <col min="37" max="38" width="8.796875" style="28"/>
  </cols>
  <sheetData>
    <row r="1" spans="2:7" s="28" customFormat="1" ht="15.6" customHeight="1" x14ac:dyDescent="0.3"/>
    <row r="2" spans="2:7" s="28" customFormat="1" ht="15.6" customHeight="1" thickBot="1" x14ac:dyDescent="0.35"/>
    <row r="3" spans="2:7" ht="15" customHeight="1" x14ac:dyDescent="0.3">
      <c r="D3" s="389" t="s">
        <v>76</v>
      </c>
      <c r="E3" s="390"/>
      <c r="F3" s="390"/>
      <c r="G3" s="391"/>
    </row>
    <row r="4" spans="2:7" ht="15" customHeight="1" x14ac:dyDescent="0.3">
      <c r="D4" s="392" t="s">
        <v>77</v>
      </c>
      <c r="E4" s="393"/>
      <c r="F4" s="393"/>
      <c r="G4" s="394"/>
    </row>
    <row r="5" spans="2:7" ht="15" customHeight="1" x14ac:dyDescent="0.3">
      <c r="D5" s="392" t="s">
        <v>78</v>
      </c>
      <c r="E5" s="393"/>
      <c r="F5" s="393"/>
      <c r="G5" s="394"/>
    </row>
    <row r="6" spans="2:7" ht="15" customHeight="1" x14ac:dyDescent="0.3">
      <c r="D6" s="333"/>
      <c r="E6" s="266"/>
      <c r="F6" s="266"/>
      <c r="G6" s="334"/>
    </row>
    <row r="7" spans="2:7" ht="15" customHeight="1" x14ac:dyDescent="0.3">
      <c r="D7" s="335"/>
      <c r="E7" s="336" t="s">
        <v>9</v>
      </c>
      <c r="F7" s="337" t="s">
        <v>9</v>
      </c>
      <c r="G7" s="338" t="s">
        <v>9</v>
      </c>
    </row>
    <row r="8" spans="2:7" ht="15.6" customHeight="1" x14ac:dyDescent="0.3">
      <c r="D8" s="100" t="s">
        <v>79</v>
      </c>
      <c r="E8" s="101"/>
      <c r="F8" s="101"/>
      <c r="G8" s="102"/>
    </row>
    <row r="9" spans="2:7" ht="15.6" customHeight="1" x14ac:dyDescent="0.3">
      <c r="B9" s="29"/>
      <c r="D9" s="100" t="s">
        <v>80</v>
      </c>
      <c r="E9" s="103">
        <v>110555.45</v>
      </c>
      <c r="F9" s="104"/>
      <c r="G9" s="105"/>
    </row>
    <row r="10" spans="2:7" ht="15.6" customHeight="1" thickBot="1" x14ac:dyDescent="0.35">
      <c r="B10" s="135" t="s">
        <v>248</v>
      </c>
      <c r="D10" s="106" t="s">
        <v>81</v>
      </c>
      <c r="E10" s="107">
        <v>113.64</v>
      </c>
      <c r="F10" s="108">
        <f>E9-E10</f>
        <v>110441.81</v>
      </c>
      <c r="G10" s="105"/>
    </row>
    <row r="11" spans="2:7" ht="15.6" customHeight="1" x14ac:dyDescent="0.3">
      <c r="B11" s="135" t="s">
        <v>3</v>
      </c>
      <c r="D11" s="106" t="s">
        <v>60</v>
      </c>
      <c r="E11" s="109"/>
      <c r="F11" s="103">
        <v>65.45</v>
      </c>
      <c r="G11" s="110"/>
    </row>
    <row r="12" spans="2:7" ht="15.6" customHeight="1" thickBot="1" x14ac:dyDescent="0.35">
      <c r="B12" s="135" t="s">
        <v>77</v>
      </c>
      <c r="D12" s="106" t="s">
        <v>63</v>
      </c>
      <c r="E12" s="103"/>
      <c r="F12" s="107">
        <v>18.649999999999999</v>
      </c>
      <c r="G12" s="105"/>
    </row>
    <row r="13" spans="2:7" ht="15.6" customHeight="1" x14ac:dyDescent="0.3">
      <c r="B13" s="135"/>
      <c r="D13" s="100" t="s">
        <v>83</v>
      </c>
      <c r="E13" s="103"/>
      <c r="F13" s="111"/>
      <c r="G13" s="105">
        <f>F10+F11+F12</f>
        <v>110525.90999999999</v>
      </c>
    </row>
    <row r="14" spans="2:7" ht="15.6" customHeight="1" x14ac:dyDescent="0.3">
      <c r="D14" s="106"/>
      <c r="E14" s="103"/>
      <c r="F14" s="103"/>
      <c r="G14" s="105"/>
    </row>
    <row r="15" spans="2:7" ht="15.6" customHeight="1" x14ac:dyDescent="0.3">
      <c r="B15" s="29"/>
      <c r="D15" s="100" t="s">
        <v>84</v>
      </c>
      <c r="E15" s="103"/>
      <c r="F15" s="103"/>
      <c r="G15" s="103"/>
    </row>
    <row r="16" spans="2:7" ht="15.6" customHeight="1" x14ac:dyDescent="0.3">
      <c r="D16" s="106" t="s">
        <v>24</v>
      </c>
      <c r="E16" s="103"/>
      <c r="F16" s="103">
        <v>10659.08</v>
      </c>
      <c r="G16" s="103"/>
    </row>
    <row r="17" spans="4:7" ht="15.6" customHeight="1" thickBot="1" x14ac:dyDescent="0.35">
      <c r="D17" s="106" t="s">
        <v>85</v>
      </c>
      <c r="E17" s="103"/>
      <c r="F17" s="107">
        <v>109.09</v>
      </c>
      <c r="G17" s="103"/>
    </row>
    <row r="18" spans="4:7" ht="15.6" customHeight="1" thickBot="1" x14ac:dyDescent="0.35">
      <c r="D18" s="112" t="s">
        <v>86</v>
      </c>
      <c r="E18" s="103"/>
      <c r="F18" s="111"/>
      <c r="G18" s="107">
        <f>F16-F17</f>
        <v>10549.99</v>
      </c>
    </row>
    <row r="19" spans="4:7" ht="15.6" customHeight="1" x14ac:dyDescent="0.3">
      <c r="D19" s="112" t="s">
        <v>87</v>
      </c>
      <c r="E19" s="103"/>
      <c r="F19" s="103"/>
      <c r="G19" s="113">
        <f>G13-G18</f>
        <v>99975.919999999984</v>
      </c>
    </row>
    <row r="20" spans="4:7" ht="15.6" customHeight="1" x14ac:dyDescent="0.3">
      <c r="D20" s="101"/>
      <c r="E20" s="103"/>
      <c r="F20" s="103"/>
      <c r="G20" s="103"/>
    </row>
    <row r="21" spans="4:7" ht="15.6" customHeight="1" x14ac:dyDescent="0.3">
      <c r="D21" s="100" t="s">
        <v>88</v>
      </c>
      <c r="E21" s="103"/>
      <c r="F21" s="103"/>
      <c r="G21" s="103"/>
    </row>
    <row r="22" spans="4:7" ht="15.6" customHeight="1" x14ac:dyDescent="0.3">
      <c r="D22" s="114" t="s">
        <v>25</v>
      </c>
      <c r="E22" s="103"/>
      <c r="F22" s="104">
        <v>809.09</v>
      </c>
      <c r="G22" s="103"/>
    </row>
    <row r="23" spans="4:7" ht="15.6" customHeight="1" x14ac:dyDescent="0.3">
      <c r="D23" s="114" t="s">
        <v>26</v>
      </c>
      <c r="E23" s="103"/>
      <c r="F23" s="104">
        <v>363.64</v>
      </c>
      <c r="G23" s="103"/>
    </row>
    <row r="24" spans="4:7" ht="15.6" customHeight="1" x14ac:dyDescent="0.3">
      <c r="D24" s="114" t="s">
        <v>27</v>
      </c>
      <c r="E24" s="103"/>
      <c r="F24" s="104">
        <v>1477.27</v>
      </c>
      <c r="G24" s="103"/>
    </row>
    <row r="25" spans="4:7" ht="15.6" customHeight="1" x14ac:dyDescent="0.3">
      <c r="D25" s="114" t="s">
        <v>28</v>
      </c>
      <c r="E25" s="103"/>
      <c r="F25" s="104">
        <v>1135</v>
      </c>
      <c r="G25" s="105"/>
    </row>
    <row r="26" spans="4:7" ht="15.6" customHeight="1" x14ac:dyDescent="0.3">
      <c r="D26" s="114" t="s">
        <v>65</v>
      </c>
      <c r="E26" s="103"/>
      <c r="F26" s="104">
        <v>25</v>
      </c>
      <c r="G26" s="103"/>
    </row>
    <row r="27" spans="4:7" ht="15.6" customHeight="1" x14ac:dyDescent="0.3">
      <c r="D27" s="114" t="s">
        <v>29</v>
      </c>
      <c r="E27" s="103"/>
      <c r="F27" s="104">
        <v>2000</v>
      </c>
      <c r="G27" s="103"/>
    </row>
    <row r="28" spans="4:7" ht="15.6" customHeight="1" x14ac:dyDescent="0.3">
      <c r="D28" s="114" t="s">
        <v>61</v>
      </c>
      <c r="E28" s="103"/>
      <c r="F28" s="104">
        <v>218.18</v>
      </c>
      <c r="G28" s="103"/>
    </row>
    <row r="29" spans="4:7" ht="15.6" customHeight="1" x14ac:dyDescent="0.3">
      <c r="D29" s="114" t="s">
        <v>30</v>
      </c>
      <c r="E29" s="103"/>
      <c r="F29" s="104">
        <v>1716.36</v>
      </c>
      <c r="G29" s="103"/>
    </row>
    <row r="30" spans="4:7" ht="15.6" customHeight="1" x14ac:dyDescent="0.3">
      <c r="D30" s="114" t="s">
        <v>31</v>
      </c>
      <c r="E30" s="103"/>
      <c r="F30" s="104">
        <v>5272.73</v>
      </c>
      <c r="G30" s="103"/>
    </row>
    <row r="31" spans="4:7" ht="15.6" customHeight="1" x14ac:dyDescent="0.3">
      <c r="D31" s="114" t="s">
        <v>89</v>
      </c>
      <c r="E31" s="103"/>
      <c r="F31" s="104">
        <v>1627.27</v>
      </c>
      <c r="G31" s="103"/>
    </row>
    <row r="32" spans="4:7" ht="15.6" customHeight="1" x14ac:dyDescent="0.3">
      <c r="D32" s="114" t="s">
        <v>33</v>
      </c>
      <c r="E32" s="103"/>
      <c r="F32" s="104">
        <v>5545.91</v>
      </c>
      <c r="G32" s="103"/>
    </row>
    <row r="33" spans="4:7" ht="15.6" customHeight="1" x14ac:dyDescent="0.3">
      <c r="D33" s="114" t="s">
        <v>34</v>
      </c>
      <c r="E33" s="103"/>
      <c r="F33" s="223">
        <v>21435</v>
      </c>
      <c r="G33" s="105"/>
    </row>
    <row r="34" spans="4:7" ht="15.6" customHeight="1" x14ac:dyDescent="0.3">
      <c r="D34" s="222" t="s">
        <v>35</v>
      </c>
      <c r="E34" s="224"/>
      <c r="F34" s="103">
        <v>5000</v>
      </c>
      <c r="G34" s="225"/>
    </row>
    <row r="35" spans="4:7" ht="15.6" customHeight="1" thickBot="1" x14ac:dyDescent="0.35">
      <c r="D35" s="100" t="s">
        <v>90</v>
      </c>
      <c r="E35" s="103"/>
      <c r="F35" s="103"/>
      <c r="G35" s="115">
        <f>SUM(F22:F34)</f>
        <v>46625.45</v>
      </c>
    </row>
    <row r="36" spans="4:7" ht="15.6" customHeight="1" x14ac:dyDescent="0.3">
      <c r="D36" s="100"/>
      <c r="E36" s="103"/>
      <c r="F36" s="103"/>
      <c r="G36" s="116"/>
    </row>
    <row r="37" spans="4:7" ht="15.6" customHeight="1" x14ac:dyDescent="0.3">
      <c r="D37" s="100" t="s">
        <v>91</v>
      </c>
      <c r="E37" s="103"/>
      <c r="F37" s="103"/>
      <c r="G37" s="117">
        <f>G19-G35</f>
        <v>53350.469999999987</v>
      </c>
    </row>
    <row r="38" spans="4:7" ht="15.6" customHeight="1" x14ac:dyDescent="0.3">
      <c r="D38" s="100"/>
      <c r="E38" s="103"/>
      <c r="F38" s="103"/>
      <c r="G38" s="105"/>
    </row>
    <row r="39" spans="4:7" s="28" customFormat="1" x14ac:dyDescent="0.3"/>
    <row r="40" spans="4:7" s="28" customFormat="1" x14ac:dyDescent="0.3"/>
    <row r="41" spans="4:7" s="28" customFormat="1" x14ac:dyDescent="0.3"/>
    <row r="42" spans="4:7" s="28" customFormat="1" x14ac:dyDescent="0.3"/>
    <row r="43" spans="4:7" s="28" customFormat="1" x14ac:dyDescent="0.3"/>
    <row r="44" spans="4:7" s="28" customFormat="1" x14ac:dyDescent="0.3"/>
    <row r="45" spans="4:7" s="28" customFormat="1" x14ac:dyDescent="0.3"/>
    <row r="46" spans="4:7" s="28" customFormat="1" x14ac:dyDescent="0.3"/>
    <row r="47" spans="4:7" s="28" customFormat="1" x14ac:dyDescent="0.3"/>
    <row r="48" spans="4:7"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row r="106" s="28" customFormat="1" x14ac:dyDescent="0.3"/>
    <row r="107" s="28" customFormat="1" x14ac:dyDescent="0.3"/>
    <row r="108" s="28" customFormat="1" x14ac:dyDescent="0.3"/>
    <row r="109" s="28" customFormat="1" x14ac:dyDescent="0.3"/>
    <row r="110" s="28" customFormat="1" x14ac:dyDescent="0.3"/>
    <row r="111" s="28" customFormat="1" x14ac:dyDescent="0.3"/>
    <row r="112" s="28" customFormat="1" x14ac:dyDescent="0.3"/>
    <row r="113" s="28" customFormat="1" x14ac:dyDescent="0.3"/>
    <row r="114" s="28" customFormat="1" x14ac:dyDescent="0.3"/>
    <row r="115" s="28" customFormat="1" x14ac:dyDescent="0.3"/>
    <row r="116" s="28" customFormat="1" x14ac:dyDescent="0.3"/>
    <row r="117" s="28" customFormat="1" x14ac:dyDescent="0.3"/>
    <row r="118" s="28" customFormat="1" x14ac:dyDescent="0.3"/>
    <row r="119" s="28" customFormat="1" x14ac:dyDescent="0.3"/>
    <row r="120" s="28" customFormat="1" x14ac:dyDescent="0.3"/>
    <row r="121" s="28" customFormat="1" x14ac:dyDescent="0.3"/>
    <row r="122" s="28" customFormat="1" x14ac:dyDescent="0.3"/>
    <row r="123" s="28" customFormat="1" x14ac:dyDescent="0.3"/>
    <row r="124" s="28" customFormat="1" x14ac:dyDescent="0.3"/>
    <row r="125" s="28" customFormat="1" x14ac:dyDescent="0.3"/>
    <row r="126" s="28" customFormat="1" x14ac:dyDescent="0.3"/>
    <row r="127" s="28" customFormat="1" x14ac:dyDescent="0.3"/>
    <row r="128" s="28" customFormat="1" x14ac:dyDescent="0.3"/>
    <row r="129" s="28" customFormat="1" x14ac:dyDescent="0.3"/>
    <row r="130" s="28" customFormat="1" x14ac:dyDescent="0.3"/>
    <row r="131" s="28" customFormat="1" x14ac:dyDescent="0.3"/>
    <row r="132" s="28" customFormat="1" x14ac:dyDescent="0.3"/>
    <row r="133" s="28" customFormat="1" x14ac:dyDescent="0.3"/>
    <row r="134" s="28" customFormat="1" x14ac:dyDescent="0.3"/>
    <row r="135" s="28" customFormat="1" x14ac:dyDescent="0.3"/>
    <row r="136" s="28" customFormat="1" x14ac:dyDescent="0.3"/>
    <row r="137" s="28" customFormat="1" x14ac:dyDescent="0.3"/>
    <row r="138" s="28" customFormat="1" x14ac:dyDescent="0.3"/>
    <row r="139" s="28" customFormat="1" x14ac:dyDescent="0.3"/>
    <row r="140" s="28" customFormat="1" x14ac:dyDescent="0.3"/>
    <row r="141" s="28" customFormat="1" x14ac:dyDescent="0.3"/>
    <row r="142" s="28" customFormat="1" x14ac:dyDescent="0.3"/>
    <row r="143" s="28" customFormat="1" x14ac:dyDescent="0.3"/>
    <row r="144" s="28" customFormat="1" x14ac:dyDescent="0.3"/>
    <row r="145" s="28" customFormat="1" x14ac:dyDescent="0.3"/>
    <row r="146" s="28" customFormat="1" x14ac:dyDescent="0.3"/>
    <row r="147" s="28" customFormat="1" x14ac:dyDescent="0.3"/>
    <row r="148" s="28" customFormat="1" x14ac:dyDescent="0.3"/>
    <row r="149" s="28" customFormat="1" x14ac:dyDescent="0.3"/>
    <row r="150" s="28" customFormat="1" x14ac:dyDescent="0.3"/>
    <row r="151" s="28" customFormat="1" x14ac:dyDescent="0.3"/>
    <row r="152" s="28" customFormat="1" x14ac:dyDescent="0.3"/>
    <row r="153" s="28" customFormat="1" x14ac:dyDescent="0.3"/>
    <row r="154" s="28" customFormat="1" x14ac:dyDescent="0.3"/>
    <row r="155" s="28" customFormat="1" x14ac:dyDescent="0.3"/>
    <row r="156" s="28" customFormat="1" x14ac:dyDescent="0.3"/>
    <row r="157" s="28" customFormat="1" x14ac:dyDescent="0.3"/>
    <row r="158" s="28" customFormat="1" x14ac:dyDescent="0.3"/>
    <row r="159" s="28" customFormat="1" x14ac:dyDescent="0.3"/>
    <row r="160" s="28" customFormat="1" x14ac:dyDescent="0.3"/>
    <row r="161" s="28" customFormat="1" x14ac:dyDescent="0.3"/>
    <row r="162" s="28" customFormat="1" x14ac:dyDescent="0.3"/>
    <row r="163" s="28" customFormat="1" x14ac:dyDescent="0.3"/>
    <row r="164" s="28" customFormat="1" x14ac:dyDescent="0.3"/>
    <row r="165" s="28" customFormat="1" x14ac:dyDescent="0.3"/>
    <row r="166" s="28" customFormat="1" x14ac:dyDescent="0.3"/>
    <row r="167" s="28" customFormat="1" x14ac:dyDescent="0.3"/>
    <row r="168" s="28" customFormat="1" x14ac:dyDescent="0.3"/>
    <row r="169" s="28" customFormat="1" x14ac:dyDescent="0.3"/>
    <row r="170" s="28" customFormat="1" x14ac:dyDescent="0.3"/>
    <row r="171" s="28" customFormat="1" x14ac:dyDescent="0.3"/>
    <row r="172" s="28" customFormat="1" x14ac:dyDescent="0.3"/>
    <row r="173" s="28" customFormat="1" x14ac:dyDescent="0.3"/>
    <row r="174" s="28" customFormat="1" x14ac:dyDescent="0.3"/>
    <row r="175" s="28" customFormat="1" x14ac:dyDescent="0.3"/>
    <row r="176" s="28" customFormat="1" x14ac:dyDescent="0.3"/>
    <row r="177" s="28" customFormat="1" x14ac:dyDescent="0.3"/>
    <row r="178" s="28" customFormat="1" x14ac:dyDescent="0.3"/>
    <row r="179" s="28" customFormat="1" x14ac:dyDescent="0.3"/>
    <row r="180" s="28" customFormat="1" x14ac:dyDescent="0.3"/>
    <row r="181" s="28" customFormat="1" x14ac:dyDescent="0.3"/>
    <row r="182" s="28" customFormat="1" x14ac:dyDescent="0.3"/>
    <row r="183" s="28" customFormat="1" x14ac:dyDescent="0.3"/>
    <row r="184" s="28" customFormat="1" x14ac:dyDescent="0.3"/>
    <row r="185" s="28" customFormat="1" x14ac:dyDescent="0.3"/>
    <row r="186" s="28" customFormat="1" x14ac:dyDescent="0.3"/>
    <row r="187" s="28" customFormat="1" x14ac:dyDescent="0.3"/>
    <row r="188" s="28" customFormat="1" x14ac:dyDescent="0.3"/>
    <row r="189" s="28" customFormat="1" x14ac:dyDescent="0.3"/>
    <row r="190" s="28" customFormat="1" x14ac:dyDescent="0.3"/>
    <row r="191" s="28" customFormat="1" x14ac:dyDescent="0.3"/>
    <row r="192" s="28" customFormat="1" x14ac:dyDescent="0.3"/>
    <row r="193" s="28" customFormat="1" x14ac:dyDescent="0.3"/>
    <row r="194" s="28" customFormat="1" x14ac:dyDescent="0.3"/>
    <row r="195" s="28" customFormat="1" x14ac:dyDescent="0.3"/>
    <row r="196" s="28" customFormat="1" x14ac:dyDescent="0.3"/>
    <row r="197" s="28" customFormat="1" x14ac:dyDescent="0.3"/>
    <row r="198" s="28" customFormat="1" x14ac:dyDescent="0.3"/>
    <row r="199" s="28" customFormat="1" x14ac:dyDescent="0.3"/>
    <row r="200" s="28" customFormat="1" x14ac:dyDescent="0.3"/>
    <row r="201" s="28" customFormat="1" x14ac:dyDescent="0.3"/>
    <row r="202" s="28" customFormat="1" x14ac:dyDescent="0.3"/>
    <row r="203" s="28" customFormat="1" x14ac:dyDescent="0.3"/>
    <row r="204" s="28" customFormat="1" x14ac:dyDescent="0.3"/>
    <row r="205" s="28" customFormat="1" x14ac:dyDescent="0.3"/>
    <row r="206" s="28" customFormat="1" x14ac:dyDescent="0.3"/>
    <row r="207" s="28" customFormat="1" x14ac:dyDescent="0.3"/>
    <row r="208" s="28" customFormat="1" x14ac:dyDescent="0.3"/>
    <row r="209" s="28" customFormat="1" x14ac:dyDescent="0.3"/>
    <row r="210" s="28" customFormat="1" x14ac:dyDescent="0.3"/>
    <row r="211" s="28" customFormat="1" x14ac:dyDescent="0.3"/>
    <row r="212" s="28" customFormat="1" x14ac:dyDescent="0.3"/>
    <row r="213" s="28" customFormat="1" x14ac:dyDescent="0.3"/>
    <row r="214" s="28" customFormat="1" x14ac:dyDescent="0.3"/>
    <row r="215" s="28" customFormat="1" x14ac:dyDescent="0.3"/>
    <row r="216" s="28" customFormat="1" x14ac:dyDescent="0.3"/>
    <row r="217" s="28" customFormat="1" x14ac:dyDescent="0.3"/>
    <row r="218" s="28" customFormat="1" x14ac:dyDescent="0.3"/>
    <row r="219" s="28" customFormat="1" x14ac:dyDescent="0.3"/>
    <row r="220" s="28" customFormat="1" x14ac:dyDescent="0.3"/>
    <row r="221" s="28" customFormat="1" x14ac:dyDescent="0.3"/>
    <row r="222" s="28" customFormat="1" x14ac:dyDescent="0.3"/>
    <row r="223" s="28" customFormat="1" x14ac:dyDescent="0.3"/>
    <row r="224" s="28" customFormat="1" x14ac:dyDescent="0.3"/>
    <row r="225" s="28" customFormat="1" x14ac:dyDescent="0.3"/>
    <row r="226" s="28" customFormat="1" x14ac:dyDescent="0.3"/>
    <row r="227" s="28" customFormat="1" x14ac:dyDescent="0.3"/>
    <row r="228" s="28" customFormat="1" x14ac:dyDescent="0.3"/>
    <row r="229" s="28" customFormat="1" x14ac:dyDescent="0.3"/>
    <row r="230" s="28" customFormat="1" x14ac:dyDescent="0.3"/>
    <row r="231" s="28" customFormat="1" x14ac:dyDescent="0.3"/>
    <row r="232" s="28" customFormat="1" x14ac:dyDescent="0.3"/>
    <row r="233" s="28" customFormat="1" x14ac:dyDescent="0.3"/>
    <row r="234" s="28" customFormat="1" x14ac:dyDescent="0.3"/>
    <row r="235" s="28" customFormat="1" x14ac:dyDescent="0.3"/>
    <row r="236" s="28" customFormat="1" x14ac:dyDescent="0.3"/>
    <row r="237" s="28" customFormat="1" x14ac:dyDescent="0.3"/>
    <row r="238" s="28" customFormat="1" x14ac:dyDescent="0.3"/>
    <row r="239" s="28" customFormat="1" x14ac:dyDescent="0.3"/>
    <row r="240" s="28" customFormat="1" x14ac:dyDescent="0.3"/>
    <row r="241" s="28" customFormat="1" x14ac:dyDescent="0.3"/>
    <row r="242" s="28" customFormat="1" x14ac:dyDescent="0.3"/>
    <row r="243" s="28" customFormat="1" x14ac:dyDescent="0.3"/>
    <row r="244" s="28" customFormat="1" x14ac:dyDescent="0.3"/>
    <row r="245" s="28" customFormat="1" x14ac:dyDescent="0.3"/>
    <row r="246" s="28" customFormat="1" x14ac:dyDescent="0.3"/>
    <row r="247" s="28" customFormat="1" x14ac:dyDescent="0.3"/>
    <row r="248" s="28" customFormat="1" x14ac:dyDescent="0.3"/>
    <row r="249" s="28" customFormat="1" x14ac:dyDescent="0.3"/>
    <row r="250" s="28" customFormat="1" x14ac:dyDescent="0.3"/>
    <row r="251" s="28" customFormat="1" x14ac:dyDescent="0.3"/>
    <row r="252" s="28" customFormat="1" x14ac:dyDescent="0.3"/>
    <row r="253" s="28" customFormat="1" x14ac:dyDescent="0.3"/>
    <row r="254" s="28" customFormat="1" x14ac:dyDescent="0.3"/>
    <row r="255" s="28" customFormat="1" x14ac:dyDescent="0.3"/>
    <row r="256" s="28" customFormat="1" x14ac:dyDescent="0.3"/>
  </sheetData>
  <mergeCells count="3">
    <mergeCell ref="D3:G3"/>
    <mergeCell ref="D4:G4"/>
    <mergeCell ref="D5:G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5086D-7666-467B-8736-5CA79A97B1CF}">
  <sheetPr>
    <tabColor rgb="FFFF0000"/>
  </sheetPr>
  <dimension ref="A1:BP123"/>
  <sheetViews>
    <sheetView workbookViewId="0">
      <selection activeCell="B20" sqref="B20"/>
    </sheetView>
  </sheetViews>
  <sheetFormatPr defaultColWidth="8.69921875" defaultRowHeight="15.6" x14ac:dyDescent="0.3"/>
  <cols>
    <col min="1" max="1" width="8.69921875" style="28"/>
    <col min="2" max="2" width="37.796875" style="28" customWidth="1"/>
    <col min="3" max="3" width="8.69921875" style="28"/>
    <col min="4" max="4" width="43.19921875" style="82" customWidth="1"/>
    <col min="5" max="5" width="10.69921875" style="82" customWidth="1"/>
    <col min="6" max="6" width="11.3984375" style="82" customWidth="1"/>
    <col min="7" max="7" width="10.5" style="82" customWidth="1"/>
    <col min="8" max="8" width="12.19921875" style="82" customWidth="1"/>
    <col min="9" max="66" width="8.69921875" style="28"/>
    <col min="67" max="68" width="8.69921875" style="135"/>
    <col min="69" max="16384" width="8.69921875" style="82"/>
  </cols>
  <sheetData>
    <row r="1" spans="1:66" s="135" customFormat="1" x14ac:dyDescent="0.3">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row>
    <row r="2" spans="1:66" s="135" customFormat="1" ht="16.2" thickBot="1" x14ac:dyDescent="0.35">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row>
    <row r="3" spans="1:66" x14ac:dyDescent="0.3">
      <c r="D3" s="395" t="s">
        <v>76</v>
      </c>
      <c r="E3" s="396"/>
      <c r="F3" s="396"/>
      <c r="G3" s="396"/>
      <c r="H3" s="397"/>
    </row>
    <row r="4" spans="1:66" x14ac:dyDescent="0.3">
      <c r="D4" s="398" t="s">
        <v>92</v>
      </c>
      <c r="E4" s="393"/>
      <c r="F4" s="393"/>
      <c r="G4" s="393"/>
      <c r="H4" s="399"/>
    </row>
    <row r="5" spans="1:66" x14ac:dyDescent="0.3">
      <c r="D5" s="398" t="s">
        <v>93</v>
      </c>
      <c r="E5" s="393"/>
      <c r="F5" s="393"/>
      <c r="G5" s="393"/>
      <c r="H5" s="399"/>
    </row>
    <row r="6" spans="1:66" ht="16.2" thickBot="1" x14ac:dyDescent="0.35">
      <c r="D6" s="330"/>
      <c r="E6" s="314"/>
      <c r="F6" s="314"/>
      <c r="G6" s="314"/>
      <c r="H6" s="331"/>
    </row>
    <row r="7" spans="1:66" x14ac:dyDescent="0.3">
      <c r="D7" s="237"/>
      <c r="E7" s="248" t="s">
        <v>9</v>
      </c>
      <c r="F7" s="248" t="s">
        <v>9</v>
      </c>
      <c r="G7" s="248" t="s">
        <v>9</v>
      </c>
      <c r="H7" s="249" t="s">
        <v>9</v>
      </c>
    </row>
    <row r="8" spans="1:66" x14ac:dyDescent="0.3">
      <c r="D8" s="238" t="s">
        <v>94</v>
      </c>
      <c r="E8" s="227"/>
      <c r="F8" s="227"/>
      <c r="G8" s="227"/>
      <c r="H8" s="239"/>
    </row>
    <row r="9" spans="1:66" x14ac:dyDescent="0.3">
      <c r="B9" s="29"/>
      <c r="D9" s="238" t="s">
        <v>95</v>
      </c>
      <c r="E9" s="227"/>
      <c r="F9" s="227"/>
      <c r="G9" s="227"/>
      <c r="H9" s="239"/>
    </row>
    <row r="10" spans="1:66" x14ac:dyDescent="0.3">
      <c r="B10" s="29"/>
      <c r="D10" s="240" t="s">
        <v>10</v>
      </c>
      <c r="E10" s="140"/>
      <c r="F10" s="227">
        <v>6830.65</v>
      </c>
      <c r="G10" s="227"/>
      <c r="H10" s="239"/>
    </row>
    <row r="11" spans="1:66" x14ac:dyDescent="0.3">
      <c r="B11" s="135" t="s">
        <v>248</v>
      </c>
      <c r="D11" s="240" t="s">
        <v>11</v>
      </c>
      <c r="E11" s="140"/>
      <c r="F11" s="227">
        <f>'Adj TB June 2021 AG'!F10</f>
        <v>65000</v>
      </c>
      <c r="G11" s="227"/>
      <c r="H11" s="239"/>
    </row>
    <row r="12" spans="1:66" x14ac:dyDescent="0.3">
      <c r="B12" s="135" t="s">
        <v>3</v>
      </c>
      <c r="D12" s="240" t="s">
        <v>12</v>
      </c>
      <c r="E12" s="227">
        <v>7072.5</v>
      </c>
      <c r="F12" s="140"/>
      <c r="G12" s="227"/>
      <c r="H12" s="239"/>
    </row>
    <row r="13" spans="1:66" ht="16.2" thickBot="1" x14ac:dyDescent="0.35">
      <c r="B13" s="135" t="s">
        <v>92</v>
      </c>
      <c r="D13" s="240" t="s">
        <v>96</v>
      </c>
      <c r="E13" s="228">
        <v>1000</v>
      </c>
      <c r="F13" s="227">
        <f>E12-E13</f>
        <v>6072.5</v>
      </c>
      <c r="G13" s="227"/>
      <c r="H13" s="239"/>
    </row>
    <row r="14" spans="1:66" ht="16.2" thickBot="1" x14ac:dyDescent="0.35">
      <c r="D14" s="240" t="s">
        <v>66</v>
      </c>
      <c r="E14" s="229"/>
      <c r="F14" s="228">
        <v>500</v>
      </c>
      <c r="G14" s="227"/>
      <c r="H14" s="239"/>
    </row>
    <row r="15" spans="1:66" x14ac:dyDescent="0.3">
      <c r="B15" s="29"/>
      <c r="D15" s="238" t="s">
        <v>97</v>
      </c>
      <c r="E15" s="227"/>
      <c r="F15" s="229"/>
      <c r="G15" s="227">
        <f>SUM(F10:F14)</f>
        <v>78403.149999999994</v>
      </c>
      <c r="H15" s="239"/>
    </row>
    <row r="16" spans="1:66" x14ac:dyDescent="0.3">
      <c r="D16" s="238"/>
      <c r="E16" s="227"/>
      <c r="F16" s="227"/>
      <c r="G16" s="227"/>
      <c r="H16" s="239"/>
    </row>
    <row r="17" spans="4:8" x14ac:dyDescent="0.3">
      <c r="D17" s="238" t="s">
        <v>98</v>
      </c>
      <c r="E17" s="227"/>
      <c r="F17" s="227"/>
      <c r="G17" s="227"/>
      <c r="H17" s="239"/>
    </row>
    <row r="18" spans="4:8" x14ac:dyDescent="0.3">
      <c r="D18" s="240" t="s">
        <v>99</v>
      </c>
      <c r="E18" s="227"/>
      <c r="F18" s="227"/>
      <c r="G18" s="227"/>
      <c r="H18" s="239"/>
    </row>
    <row r="19" spans="4:8" x14ac:dyDescent="0.3">
      <c r="D19" s="240" t="s">
        <v>100</v>
      </c>
      <c r="E19" s="227">
        <v>3500</v>
      </c>
      <c r="F19" s="227"/>
      <c r="G19" s="227"/>
      <c r="H19" s="239"/>
    </row>
    <row r="20" spans="4:8" ht="16.2" thickBot="1" x14ac:dyDescent="0.35">
      <c r="D20" s="240" t="s">
        <v>101</v>
      </c>
      <c r="E20" s="228">
        <v>1165</v>
      </c>
      <c r="F20" s="227">
        <f>E19-E20</f>
        <v>2335</v>
      </c>
      <c r="G20" s="230"/>
      <c r="H20" s="239"/>
    </row>
    <row r="21" spans="4:8" x14ac:dyDescent="0.3">
      <c r="D21" s="240" t="s">
        <v>15</v>
      </c>
      <c r="E21" s="229">
        <v>12000</v>
      </c>
      <c r="F21" s="229"/>
      <c r="G21" s="227"/>
      <c r="H21" s="239"/>
    </row>
    <row r="22" spans="4:8" ht="16.2" thickBot="1" x14ac:dyDescent="0.35">
      <c r="D22" s="240" t="s">
        <v>102</v>
      </c>
      <c r="E22" s="228">
        <v>970</v>
      </c>
      <c r="F22" s="231">
        <f>E21-E22</f>
        <v>11030</v>
      </c>
      <c r="G22" s="227"/>
      <c r="H22" s="241"/>
    </row>
    <row r="23" spans="4:8" ht="16.2" thickBot="1" x14ac:dyDescent="0.35">
      <c r="D23" s="240" t="s">
        <v>103</v>
      </c>
      <c r="E23" s="232"/>
      <c r="F23" s="228">
        <f>'Adj TB June 2021 AG'!F18</f>
        <v>40000</v>
      </c>
      <c r="G23" s="233"/>
      <c r="H23" s="242"/>
    </row>
    <row r="24" spans="4:8" x14ac:dyDescent="0.3">
      <c r="D24" s="238" t="s">
        <v>104</v>
      </c>
      <c r="E24" s="227"/>
      <c r="F24" s="229"/>
      <c r="G24" s="234">
        <f>F20+F22+F23</f>
        <v>53365</v>
      </c>
      <c r="H24" s="243"/>
    </row>
    <row r="25" spans="4:8" ht="16.2" thickBot="1" x14ac:dyDescent="0.35">
      <c r="D25" s="238" t="s">
        <v>105</v>
      </c>
      <c r="E25" s="227"/>
      <c r="F25" s="227"/>
      <c r="G25" s="229"/>
      <c r="H25" s="244">
        <f>G15+G24</f>
        <v>131768.15</v>
      </c>
    </row>
    <row r="26" spans="4:8" ht="16.2" thickTop="1" x14ac:dyDescent="0.3">
      <c r="D26" s="240"/>
      <c r="E26" s="227"/>
      <c r="F26" s="227"/>
      <c r="G26" s="227"/>
      <c r="H26" s="245"/>
    </row>
    <row r="27" spans="4:8" x14ac:dyDescent="0.3">
      <c r="D27" s="238" t="s">
        <v>106</v>
      </c>
      <c r="E27" s="227"/>
      <c r="F27" s="227"/>
      <c r="G27" s="227"/>
      <c r="H27" s="239"/>
    </row>
    <row r="28" spans="4:8" x14ac:dyDescent="0.3">
      <c r="D28" s="238" t="s">
        <v>107</v>
      </c>
      <c r="E28" s="227"/>
      <c r="F28" s="227"/>
      <c r="G28" s="227"/>
      <c r="H28" s="239"/>
    </row>
    <row r="29" spans="4:8" x14ac:dyDescent="0.3">
      <c r="D29" s="240" t="s">
        <v>20</v>
      </c>
      <c r="E29" s="227"/>
      <c r="F29" s="227">
        <v>1500</v>
      </c>
      <c r="G29" s="227"/>
      <c r="H29" s="239"/>
    </row>
    <row r="30" spans="4:8" x14ac:dyDescent="0.3">
      <c r="D30" s="240" t="s">
        <v>18</v>
      </c>
      <c r="E30" s="227"/>
      <c r="F30" s="227">
        <v>5258</v>
      </c>
      <c r="G30" s="227"/>
      <c r="H30" s="239"/>
    </row>
    <row r="31" spans="4:8" x14ac:dyDescent="0.3">
      <c r="D31" s="240" t="s">
        <v>108</v>
      </c>
      <c r="E31" s="227"/>
      <c r="F31" s="227">
        <v>1359.69</v>
      </c>
      <c r="G31" s="227"/>
      <c r="H31" s="239"/>
    </row>
    <row r="32" spans="4:8" ht="16.2" thickBot="1" x14ac:dyDescent="0.35">
      <c r="D32" s="240" t="s">
        <v>75</v>
      </c>
      <c r="E32" s="235"/>
      <c r="F32" s="228">
        <v>800</v>
      </c>
      <c r="G32" s="230"/>
      <c r="H32" s="239"/>
    </row>
    <row r="33" spans="1:66" ht="16.2" thickBot="1" x14ac:dyDescent="0.35">
      <c r="D33" s="238" t="s">
        <v>109</v>
      </c>
      <c r="E33" s="227"/>
      <c r="F33" s="229"/>
      <c r="G33" s="228">
        <f>SUM(F29:F32)</f>
        <v>8917.69</v>
      </c>
      <c r="H33" s="239"/>
    </row>
    <row r="34" spans="1:66" x14ac:dyDescent="0.3">
      <c r="D34" s="238" t="s">
        <v>110</v>
      </c>
      <c r="E34" s="227"/>
      <c r="F34" s="227"/>
      <c r="G34" s="229"/>
      <c r="H34" s="239">
        <f>G33</f>
        <v>8917.69</v>
      </c>
    </row>
    <row r="35" spans="1:66" x14ac:dyDescent="0.3">
      <c r="D35" s="238"/>
      <c r="E35" s="227"/>
      <c r="F35" s="227"/>
      <c r="G35" s="227"/>
      <c r="H35" s="239"/>
    </row>
    <row r="36" spans="1:66" x14ac:dyDescent="0.3">
      <c r="D36" s="238" t="s">
        <v>111</v>
      </c>
      <c r="E36" s="227"/>
      <c r="F36" s="227"/>
      <c r="G36" s="227"/>
      <c r="H36" s="239"/>
    </row>
    <row r="37" spans="1:66" x14ac:dyDescent="0.3">
      <c r="D37" s="240" t="s">
        <v>112</v>
      </c>
      <c r="E37" s="227"/>
      <c r="F37" s="227"/>
      <c r="G37" s="227">
        <v>62500</v>
      </c>
      <c r="H37" s="239"/>
    </row>
    <row r="38" spans="1:66" x14ac:dyDescent="0.3">
      <c r="D38" s="240" t="s">
        <v>113</v>
      </c>
      <c r="E38" s="227"/>
      <c r="F38" s="227"/>
      <c r="G38" s="227">
        <v>7000</v>
      </c>
      <c r="H38" s="239"/>
    </row>
    <row r="39" spans="1:66" ht="16.2" thickBot="1" x14ac:dyDescent="0.35">
      <c r="D39" s="240" t="s">
        <v>114</v>
      </c>
      <c r="E39" s="227"/>
      <c r="F39" s="235"/>
      <c r="G39" s="228">
        <f>'P&amp;L AG'!G37</f>
        <v>53350.469999999987</v>
      </c>
      <c r="H39" s="246">
        <f>G37+G38+G39</f>
        <v>122850.46999999999</v>
      </c>
    </row>
    <row r="40" spans="1:66" ht="16.2" thickBot="1" x14ac:dyDescent="0.35">
      <c r="D40" s="238" t="s">
        <v>115</v>
      </c>
      <c r="E40" s="227"/>
      <c r="F40" s="227"/>
      <c r="G40" s="236"/>
      <c r="H40" s="247">
        <f>SUM(H34:H39)</f>
        <v>131768.15999999997</v>
      </c>
      <c r="I40" s="332" t="s">
        <v>116</v>
      </c>
      <c r="J40" s="320"/>
      <c r="K40" s="320"/>
      <c r="L40" s="320"/>
      <c r="M40" s="320"/>
      <c r="N40" s="320"/>
      <c r="O40" s="320"/>
      <c r="P40" s="320"/>
      <c r="Q40" s="320"/>
      <c r="R40" s="320"/>
    </row>
    <row r="41" spans="1:66" ht="16.8" thickTop="1" thickBot="1" x14ac:dyDescent="0.35">
      <c r="D41" s="321"/>
      <c r="E41" s="322"/>
      <c r="F41" s="322"/>
      <c r="G41" s="323"/>
      <c r="H41" s="324"/>
    </row>
    <row r="42" spans="1:66" ht="16.2" thickBot="1" x14ac:dyDescent="0.35">
      <c r="D42" s="325"/>
      <c r="E42" s="326"/>
      <c r="F42" s="326"/>
      <c r="G42" s="327"/>
      <c r="H42" s="328"/>
    </row>
    <row r="43" spans="1:66" s="135" customFormat="1" x14ac:dyDescent="0.3">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row>
    <row r="44" spans="1:66" s="135" customFormat="1" x14ac:dyDescent="0.3">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row>
    <row r="45" spans="1:66" s="135" customFormat="1" x14ac:dyDescent="0.3">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row>
    <row r="46" spans="1:66" s="135" customFormat="1" x14ac:dyDescent="0.3">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row>
    <row r="47" spans="1:66" s="135" customFormat="1" x14ac:dyDescent="0.3">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row>
    <row r="48" spans="1:66" s="135" customFormat="1" x14ac:dyDescent="0.3">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row>
    <row r="49" spans="1:66" s="135" customFormat="1" x14ac:dyDescent="0.3">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row>
    <row r="50" spans="1:66" s="135" customFormat="1" x14ac:dyDescent="0.3">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row>
    <row r="51" spans="1:66" s="135" customFormat="1" x14ac:dyDescent="0.3">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row>
    <row r="52" spans="1:66" s="135" customFormat="1" x14ac:dyDescent="0.3">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row>
    <row r="53" spans="1:66" s="135" customFormat="1" x14ac:dyDescent="0.3">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row>
    <row r="54" spans="1:66" s="135" customFormat="1" x14ac:dyDescent="0.3">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row>
    <row r="55" spans="1:66" s="135" customFormat="1" x14ac:dyDescent="0.3">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row>
    <row r="56" spans="1:66" s="135" customFormat="1" x14ac:dyDescent="0.3">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row>
    <row r="57" spans="1:66" s="135" customFormat="1" x14ac:dyDescent="0.3">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row>
    <row r="58" spans="1:66" s="135" customFormat="1" x14ac:dyDescent="0.3">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row>
    <row r="59" spans="1:66" s="135" customFormat="1" x14ac:dyDescent="0.3">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row>
    <row r="60" spans="1:66" s="135" customFormat="1" x14ac:dyDescent="0.3">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row>
    <row r="61" spans="1:66" s="135" customFormat="1" x14ac:dyDescent="0.3">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row>
    <row r="62" spans="1:66" s="135" customFormat="1" x14ac:dyDescent="0.3">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row>
    <row r="63" spans="1:66" s="135" customFormat="1" x14ac:dyDescent="0.3">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row>
    <row r="64" spans="1:66" s="135" customFormat="1" x14ac:dyDescent="0.3">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row>
    <row r="65" spans="1:66" s="135" customFormat="1" x14ac:dyDescent="0.3">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row>
    <row r="66" spans="1:66" s="135" customFormat="1" x14ac:dyDescent="0.3">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row>
    <row r="67" spans="1:66" s="135" customFormat="1" x14ac:dyDescent="0.3">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row>
    <row r="68" spans="1:66" s="135" customFormat="1" x14ac:dyDescent="0.3">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row>
    <row r="69" spans="1:66" s="135" customFormat="1" x14ac:dyDescent="0.3">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row>
    <row r="70" spans="1:66" s="135" customFormat="1" x14ac:dyDescent="0.3">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row>
    <row r="71" spans="1:66" s="135" customFormat="1" x14ac:dyDescent="0.3">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row>
    <row r="72" spans="1:66" s="135" customFormat="1" x14ac:dyDescent="0.3">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row>
    <row r="73" spans="1:66" s="135" customFormat="1" x14ac:dyDescent="0.3">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row>
    <row r="74" spans="1:66" s="135" customFormat="1" x14ac:dyDescent="0.3">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row>
    <row r="75" spans="1:66" s="135" customFormat="1" x14ac:dyDescent="0.3">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row>
    <row r="76" spans="1:66" s="135" customFormat="1" x14ac:dyDescent="0.3">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row>
    <row r="77" spans="1:66" s="135" customFormat="1" x14ac:dyDescent="0.3">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row>
    <row r="78" spans="1:66" s="135" customFormat="1" x14ac:dyDescent="0.3">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row>
    <row r="79" spans="1:66" s="135" customFormat="1" x14ac:dyDescent="0.3">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row>
    <row r="80" spans="1:66" s="135" customFormat="1" x14ac:dyDescent="0.3">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row>
    <row r="81" spans="1:66" s="135" customFormat="1" x14ac:dyDescent="0.3">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row>
    <row r="82" spans="1:66" s="135" customFormat="1" x14ac:dyDescent="0.3">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row>
    <row r="83" spans="1:66" s="135" customFormat="1" x14ac:dyDescent="0.3">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row>
    <row r="84" spans="1:66" s="135" customFormat="1" x14ac:dyDescent="0.3">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row>
    <row r="85" spans="1:66" s="135" customFormat="1" x14ac:dyDescent="0.3">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row>
    <row r="86" spans="1:66" s="135" customFormat="1" x14ac:dyDescent="0.3">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row>
    <row r="87" spans="1:66" s="135" customFormat="1" x14ac:dyDescent="0.3">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row>
    <row r="88" spans="1:66" s="135" customFormat="1" x14ac:dyDescent="0.3">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row>
    <row r="89" spans="1:66" s="135" customFormat="1" x14ac:dyDescent="0.3">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row>
    <row r="90" spans="1:66" s="135" customFormat="1" x14ac:dyDescent="0.3">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row>
    <row r="91" spans="1:66" s="135" customFormat="1" x14ac:dyDescent="0.3">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row>
    <row r="92" spans="1:66" s="135" customFormat="1" x14ac:dyDescent="0.3">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row>
    <row r="93" spans="1:66" s="135" customFormat="1" x14ac:dyDescent="0.3">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row>
    <row r="94" spans="1:66" s="135" customFormat="1" x14ac:dyDescent="0.3">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row>
    <row r="95" spans="1:66" s="135" customFormat="1" x14ac:dyDescent="0.3">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row>
    <row r="96" spans="1:66" s="135" customFormat="1" x14ac:dyDescent="0.3">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row>
    <row r="97" spans="1:66" s="135" customFormat="1" x14ac:dyDescent="0.3">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row>
    <row r="98" spans="1:66" s="135" customFormat="1" x14ac:dyDescent="0.3">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row>
    <row r="99" spans="1:66" s="135" customFormat="1" x14ac:dyDescent="0.3">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row>
    <row r="100" spans="1:66" s="135" customFormat="1" x14ac:dyDescent="0.3">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row>
    <row r="101" spans="1:66" s="135" customFormat="1" x14ac:dyDescent="0.3">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row>
    <row r="102" spans="1:66" s="135" customFormat="1" x14ac:dyDescent="0.3">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row>
    <row r="103" spans="1:66" s="135" customFormat="1" x14ac:dyDescent="0.3">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row>
    <row r="104" spans="1:66" s="135" customFormat="1" x14ac:dyDescent="0.3">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row>
    <row r="105" spans="1:66" s="135" customFormat="1" x14ac:dyDescent="0.3">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row>
    <row r="106" spans="1:66" s="135" customFormat="1" x14ac:dyDescent="0.3">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row>
    <row r="107" spans="1:66" s="135" customFormat="1" x14ac:dyDescent="0.3">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row>
    <row r="108" spans="1:66" s="135" customFormat="1" x14ac:dyDescent="0.3">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row>
    <row r="109" spans="1:66" s="135" customFormat="1" x14ac:dyDescent="0.3">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row>
    <row r="110" spans="1:66" s="135" customFormat="1" x14ac:dyDescent="0.3">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row>
    <row r="111" spans="1:66" s="135" customFormat="1" x14ac:dyDescent="0.3">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row>
    <row r="112" spans="1:66" s="135" customFormat="1" x14ac:dyDescent="0.3">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row>
    <row r="113" spans="1:66" s="135" customFormat="1" x14ac:dyDescent="0.3">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row>
    <row r="114" spans="1:66" s="135" customFormat="1" x14ac:dyDescent="0.3">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row>
    <row r="115" spans="1:66" s="135" customFormat="1" x14ac:dyDescent="0.3">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row>
    <row r="116" spans="1:66" s="135" customFormat="1" x14ac:dyDescent="0.3">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row>
    <row r="117" spans="1:66" s="135" customFormat="1" x14ac:dyDescent="0.3">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row>
    <row r="118" spans="1:66" s="135" customFormat="1" x14ac:dyDescent="0.3">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row>
    <row r="119" spans="1:66" s="135" customFormat="1" x14ac:dyDescent="0.3">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row>
    <row r="120" spans="1:66" s="135" customFormat="1" x14ac:dyDescent="0.3">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row>
    <row r="121" spans="1:66" s="135" customFormat="1" x14ac:dyDescent="0.3">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row>
    <row r="122" spans="1:66" s="135" customFormat="1" x14ac:dyDescent="0.3">
      <c r="A122" s="28"/>
      <c r="B122" s="28"/>
      <c r="C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row>
    <row r="123" spans="1:66" s="135" customFormat="1" x14ac:dyDescent="0.3">
      <c r="A123" s="28"/>
      <c r="B123" s="28"/>
      <c r="C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row>
  </sheetData>
  <mergeCells count="3">
    <mergeCell ref="D3:H3"/>
    <mergeCell ref="D4:H4"/>
    <mergeCell ref="D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2E22-A6C6-49C5-B457-E760860A7CED}">
  <sheetPr>
    <tabColor rgb="FFFF0000"/>
  </sheetPr>
  <dimension ref="A1:CX277"/>
  <sheetViews>
    <sheetView tabSelected="1" workbookViewId="0">
      <selection activeCell="J21" sqref="J21"/>
    </sheetView>
  </sheetViews>
  <sheetFormatPr defaultColWidth="8.69921875" defaultRowHeight="14.4" x14ac:dyDescent="0.3"/>
  <cols>
    <col min="1" max="1" width="8.69921875" style="135"/>
    <col min="2" max="2" width="37.796875" style="135" customWidth="1"/>
    <col min="3" max="3" width="10.3984375" style="135" customWidth="1"/>
    <col min="4" max="4" width="11.69921875" style="82" customWidth="1"/>
    <col min="5" max="5" width="38.59765625" style="82" customWidth="1"/>
    <col min="6" max="8" width="11.69921875" style="82" customWidth="1"/>
    <col min="9" max="102" width="8.69921875" style="135"/>
    <col min="103" max="16384" width="8.69921875" style="82"/>
  </cols>
  <sheetData>
    <row r="1" spans="2:9" x14ac:dyDescent="0.3">
      <c r="D1" s="135"/>
      <c r="E1" s="135"/>
      <c r="F1" s="135"/>
      <c r="G1" s="135"/>
      <c r="H1" s="135"/>
    </row>
    <row r="2" spans="2:9" ht="15" thickBot="1" x14ac:dyDescent="0.35">
      <c r="D2" s="135"/>
      <c r="E2" s="135"/>
      <c r="F2" s="135"/>
      <c r="G2" s="135"/>
      <c r="H2" s="135"/>
    </row>
    <row r="3" spans="2:9" x14ac:dyDescent="0.3">
      <c r="D3" s="400" t="s">
        <v>3</v>
      </c>
      <c r="E3" s="401"/>
      <c r="F3" s="401"/>
      <c r="G3" s="401"/>
      <c r="H3" s="402"/>
    </row>
    <row r="4" spans="2:9" ht="15" thickBot="1" x14ac:dyDescent="0.35">
      <c r="D4" s="403" t="s">
        <v>210</v>
      </c>
      <c r="E4" s="404"/>
      <c r="F4" s="404"/>
      <c r="G4" s="404"/>
      <c r="H4" s="405"/>
    </row>
    <row r="5" spans="2:9" ht="15" thickBot="1" x14ac:dyDescent="0.35">
      <c r="D5" s="329" t="s">
        <v>37</v>
      </c>
      <c r="E5" s="329" t="s">
        <v>38</v>
      </c>
      <c r="F5" s="214" t="s">
        <v>119</v>
      </c>
      <c r="G5" s="329" t="s">
        <v>7</v>
      </c>
      <c r="H5" s="215" t="s">
        <v>8</v>
      </c>
    </row>
    <row r="6" spans="2:9" x14ac:dyDescent="0.3">
      <c r="D6" s="209"/>
      <c r="E6" s="137"/>
      <c r="F6" s="134"/>
      <c r="G6" s="137" t="s">
        <v>9</v>
      </c>
      <c r="H6" s="138" t="s">
        <v>9</v>
      </c>
    </row>
    <row r="7" spans="2:9" x14ac:dyDescent="0.3">
      <c r="D7" s="210">
        <v>44377</v>
      </c>
      <c r="E7" s="118" t="s">
        <v>34</v>
      </c>
      <c r="F7" s="118">
        <v>560</v>
      </c>
      <c r="G7" s="104">
        <v>800</v>
      </c>
      <c r="H7" s="119"/>
    </row>
    <row r="8" spans="2:9" x14ac:dyDescent="0.3">
      <c r="D8" s="120"/>
      <c r="E8" s="118" t="s">
        <v>62</v>
      </c>
      <c r="F8" s="118">
        <v>310</v>
      </c>
      <c r="G8" s="104"/>
      <c r="H8" s="119">
        <v>800</v>
      </c>
    </row>
    <row r="9" spans="2:9" ht="15" thickBot="1" x14ac:dyDescent="0.35">
      <c r="D9" s="139"/>
      <c r="E9" s="121" t="s">
        <v>211</v>
      </c>
      <c r="G9" s="140"/>
      <c r="H9" s="141"/>
    </row>
    <row r="10" spans="2:9" ht="15" thickBot="1" x14ac:dyDescent="0.35">
      <c r="B10" s="135" t="s">
        <v>212</v>
      </c>
      <c r="D10" s="329" t="s">
        <v>37</v>
      </c>
      <c r="E10" s="329" t="s">
        <v>38</v>
      </c>
      <c r="F10" s="214" t="s">
        <v>119</v>
      </c>
      <c r="G10" s="329" t="s">
        <v>7</v>
      </c>
      <c r="H10" s="215" t="s">
        <v>8</v>
      </c>
    </row>
    <row r="11" spans="2:9" x14ac:dyDescent="0.3">
      <c r="B11" s="135" t="s">
        <v>3</v>
      </c>
      <c r="D11" s="136"/>
      <c r="E11" s="137"/>
      <c r="F11" s="134"/>
      <c r="G11" s="137" t="s">
        <v>9</v>
      </c>
      <c r="H11" s="138" t="s">
        <v>9</v>
      </c>
      <c r="I11" s="123"/>
    </row>
    <row r="12" spans="2:9" x14ac:dyDescent="0.3">
      <c r="B12" s="135" t="s">
        <v>210</v>
      </c>
      <c r="D12" s="210">
        <v>44377</v>
      </c>
      <c r="E12" s="118" t="s">
        <v>28</v>
      </c>
      <c r="F12" s="118">
        <v>525</v>
      </c>
      <c r="G12" s="104">
        <v>285</v>
      </c>
      <c r="H12" s="119"/>
      <c r="I12" s="123"/>
    </row>
    <row r="13" spans="2:9" x14ac:dyDescent="0.3">
      <c r="B13" s="29"/>
      <c r="D13" s="210"/>
      <c r="E13" s="118" t="s">
        <v>213</v>
      </c>
      <c r="F13" s="118">
        <v>141</v>
      </c>
      <c r="G13" s="118"/>
      <c r="H13" s="119">
        <v>65</v>
      </c>
      <c r="I13" s="123"/>
    </row>
    <row r="14" spans="2:9" x14ac:dyDescent="0.3">
      <c r="B14" s="129"/>
      <c r="D14" s="139"/>
      <c r="E14" s="118" t="s">
        <v>214</v>
      </c>
      <c r="F14" s="118">
        <v>151</v>
      </c>
      <c r="G14" s="118"/>
      <c r="H14" s="119">
        <v>220</v>
      </c>
      <c r="I14" s="123"/>
    </row>
    <row r="15" spans="2:9" ht="15" thickBot="1" x14ac:dyDescent="0.35">
      <c r="D15" s="142"/>
      <c r="E15" s="211" t="s">
        <v>215</v>
      </c>
      <c r="F15" s="143"/>
      <c r="G15" s="211"/>
      <c r="H15" s="212"/>
      <c r="I15" s="124"/>
    </row>
    <row r="16" spans="2:9" ht="15" thickBot="1" x14ac:dyDescent="0.35">
      <c r="D16" s="329" t="s">
        <v>37</v>
      </c>
      <c r="E16" s="329" t="s">
        <v>38</v>
      </c>
      <c r="F16" s="214" t="s">
        <v>119</v>
      </c>
      <c r="G16" s="329" t="s">
        <v>7</v>
      </c>
      <c r="H16" s="215" t="s">
        <v>8</v>
      </c>
    </row>
    <row r="17" spans="4:8" x14ac:dyDescent="0.3">
      <c r="D17" s="136"/>
      <c r="E17" s="137"/>
      <c r="F17" s="118"/>
      <c r="G17" s="137" t="s">
        <v>9</v>
      </c>
      <c r="H17" s="138" t="s">
        <v>9</v>
      </c>
    </row>
    <row r="18" spans="4:8" x14ac:dyDescent="0.3">
      <c r="D18" s="210">
        <v>44377</v>
      </c>
      <c r="E18" s="118" t="s">
        <v>216</v>
      </c>
      <c r="F18" s="118">
        <v>135</v>
      </c>
      <c r="G18" s="104">
        <v>500</v>
      </c>
      <c r="H18" s="119"/>
    </row>
    <row r="19" spans="4:8" x14ac:dyDescent="0.3">
      <c r="D19" s="120"/>
      <c r="E19" s="121" t="s">
        <v>217</v>
      </c>
      <c r="F19" s="118">
        <v>510</v>
      </c>
      <c r="G19" s="104"/>
      <c r="H19" s="119">
        <v>500</v>
      </c>
    </row>
    <row r="20" spans="4:8" ht="15" thickBot="1" x14ac:dyDescent="0.35">
      <c r="D20" s="139"/>
      <c r="E20" s="121" t="s">
        <v>218</v>
      </c>
      <c r="G20" s="140"/>
      <c r="H20" s="141"/>
    </row>
    <row r="21" spans="4:8" ht="15" thickBot="1" x14ac:dyDescent="0.35">
      <c r="D21" s="329" t="s">
        <v>37</v>
      </c>
      <c r="E21" s="329" t="s">
        <v>38</v>
      </c>
      <c r="F21" s="214" t="s">
        <v>119</v>
      </c>
      <c r="G21" s="329" t="s">
        <v>7</v>
      </c>
      <c r="H21" s="215" t="s">
        <v>8</v>
      </c>
    </row>
    <row r="22" spans="4:8" x14ac:dyDescent="0.3">
      <c r="D22" s="136"/>
      <c r="E22" s="137"/>
      <c r="F22" s="134"/>
      <c r="G22" s="137" t="s">
        <v>9</v>
      </c>
      <c r="H22" s="138" t="s">
        <v>9</v>
      </c>
    </row>
    <row r="23" spans="4:8" x14ac:dyDescent="0.3">
      <c r="D23" s="210">
        <v>44377</v>
      </c>
      <c r="E23" s="118" t="s">
        <v>71</v>
      </c>
      <c r="F23" s="118">
        <v>565</v>
      </c>
      <c r="G23" s="104">
        <v>1000</v>
      </c>
      <c r="H23" s="119"/>
    </row>
    <row r="24" spans="4:8" x14ac:dyDescent="0.3">
      <c r="D24" s="139"/>
      <c r="E24" s="118" t="s">
        <v>219</v>
      </c>
      <c r="F24" s="118">
        <v>135</v>
      </c>
      <c r="G24" s="104"/>
      <c r="H24" s="119">
        <v>1000</v>
      </c>
    </row>
    <row r="25" spans="4:8" ht="15" thickBot="1" x14ac:dyDescent="0.35">
      <c r="D25" s="139"/>
      <c r="E25" s="118" t="s">
        <v>220</v>
      </c>
      <c r="F25" s="118"/>
      <c r="G25" s="104"/>
      <c r="H25" s="119"/>
    </row>
    <row r="26" spans="4:8" ht="15" thickBot="1" x14ac:dyDescent="0.35">
      <c r="D26" s="329" t="s">
        <v>37</v>
      </c>
      <c r="E26" s="329" t="s">
        <v>38</v>
      </c>
      <c r="F26" s="214" t="s">
        <v>119</v>
      </c>
      <c r="G26" s="329" t="s">
        <v>7</v>
      </c>
      <c r="H26" s="215" t="s">
        <v>8</v>
      </c>
    </row>
    <row r="27" spans="4:8" x14ac:dyDescent="0.3">
      <c r="D27" s="136"/>
      <c r="E27" s="137"/>
      <c r="F27" s="134"/>
      <c r="G27" s="137" t="s">
        <v>9</v>
      </c>
      <c r="H27" s="138" t="s">
        <v>9</v>
      </c>
    </row>
    <row r="28" spans="4:8" x14ac:dyDescent="0.3">
      <c r="D28" s="210">
        <v>44377</v>
      </c>
      <c r="E28" s="118" t="s">
        <v>221</v>
      </c>
      <c r="F28" s="118"/>
      <c r="G28" s="104">
        <v>40000</v>
      </c>
      <c r="H28" s="119"/>
    </row>
    <row r="29" spans="4:8" x14ac:dyDescent="0.3">
      <c r="D29" s="139"/>
      <c r="E29" s="118" t="s">
        <v>21</v>
      </c>
      <c r="F29" s="118"/>
      <c r="G29" s="104"/>
      <c r="H29" s="119">
        <v>40000</v>
      </c>
    </row>
    <row r="30" spans="4:8" ht="15" thickBot="1" x14ac:dyDescent="0.35">
      <c r="D30" s="139"/>
      <c r="E30" s="118" t="s">
        <v>222</v>
      </c>
      <c r="F30" s="118"/>
      <c r="G30" s="104"/>
      <c r="H30" s="119"/>
    </row>
    <row r="31" spans="4:8" ht="15" thickBot="1" x14ac:dyDescent="0.35">
      <c r="D31" s="329" t="s">
        <v>37</v>
      </c>
      <c r="E31" s="329" t="s">
        <v>38</v>
      </c>
      <c r="F31" s="214" t="s">
        <v>119</v>
      </c>
      <c r="G31" s="329" t="s">
        <v>7</v>
      </c>
      <c r="H31" s="215" t="s">
        <v>8</v>
      </c>
    </row>
    <row r="32" spans="4:8" x14ac:dyDescent="0.3">
      <c r="D32" s="136"/>
      <c r="E32" s="137"/>
      <c r="F32" s="134"/>
      <c r="G32" s="137" t="s">
        <v>9</v>
      </c>
      <c r="H32" s="138" t="s">
        <v>9</v>
      </c>
    </row>
    <row r="33" spans="4:8" x14ac:dyDescent="0.3">
      <c r="D33" s="210">
        <v>44377</v>
      </c>
      <c r="E33" s="118" t="s">
        <v>223</v>
      </c>
      <c r="F33" s="118"/>
      <c r="G33" s="216">
        <v>150</v>
      </c>
      <c r="H33" s="217"/>
    </row>
    <row r="34" spans="4:8" x14ac:dyDescent="0.3">
      <c r="D34" s="139"/>
      <c r="E34" s="118" t="s">
        <v>33</v>
      </c>
      <c r="F34" s="118"/>
      <c r="G34" s="216"/>
      <c r="H34" s="217">
        <v>150</v>
      </c>
    </row>
    <row r="35" spans="4:8" ht="15" thickBot="1" x14ac:dyDescent="0.35">
      <c r="D35" s="139"/>
      <c r="E35" s="118" t="s">
        <v>224</v>
      </c>
      <c r="F35" s="118"/>
      <c r="G35" s="118"/>
      <c r="H35" s="122"/>
    </row>
    <row r="36" spans="4:8" ht="15" thickBot="1" x14ac:dyDescent="0.35">
      <c r="D36" s="213"/>
      <c r="E36" s="214"/>
      <c r="F36" s="214"/>
      <c r="G36" s="214"/>
      <c r="H36" s="215"/>
    </row>
    <row r="37" spans="4:8" s="135" customFormat="1" x14ac:dyDescent="0.3"/>
    <row r="38" spans="4:8" s="135" customFormat="1" x14ac:dyDescent="0.3"/>
    <row r="39" spans="4:8" s="135" customFormat="1" x14ac:dyDescent="0.3"/>
    <row r="40" spans="4:8" s="135" customFormat="1" x14ac:dyDescent="0.3"/>
    <row r="41" spans="4:8" s="135" customFormat="1" x14ac:dyDescent="0.3"/>
    <row r="42" spans="4:8" s="135" customFormat="1" x14ac:dyDescent="0.3"/>
    <row r="43" spans="4:8" s="135" customFormat="1" x14ac:dyDescent="0.3"/>
    <row r="44" spans="4:8" s="135" customFormat="1" x14ac:dyDescent="0.3"/>
    <row r="45" spans="4:8" s="135" customFormat="1" x14ac:dyDescent="0.3"/>
    <row r="46" spans="4:8" s="135" customFormat="1" x14ac:dyDescent="0.3"/>
    <row r="47" spans="4:8" s="135" customFormat="1" x14ac:dyDescent="0.3"/>
    <row r="48" spans="4:8" s="135" customFormat="1" x14ac:dyDescent="0.3"/>
    <row r="49" s="135" customFormat="1" x14ac:dyDescent="0.3"/>
    <row r="50" s="135" customFormat="1" x14ac:dyDescent="0.3"/>
    <row r="51" s="135" customFormat="1" x14ac:dyDescent="0.3"/>
    <row r="52" s="135" customFormat="1" x14ac:dyDescent="0.3"/>
    <row r="53" s="135" customFormat="1" x14ac:dyDescent="0.3"/>
    <row r="54" s="135" customFormat="1" x14ac:dyDescent="0.3"/>
    <row r="55" s="135" customFormat="1" x14ac:dyDescent="0.3"/>
    <row r="56" s="135" customFormat="1" x14ac:dyDescent="0.3"/>
    <row r="57" s="135" customFormat="1" x14ac:dyDescent="0.3"/>
    <row r="58" s="135" customFormat="1" x14ac:dyDescent="0.3"/>
    <row r="59" s="135" customFormat="1" x14ac:dyDescent="0.3"/>
    <row r="60" s="135" customFormat="1" x14ac:dyDescent="0.3"/>
    <row r="61" s="135" customFormat="1" x14ac:dyDescent="0.3"/>
    <row r="62" s="135" customFormat="1" x14ac:dyDescent="0.3"/>
    <row r="63" s="135" customFormat="1" x14ac:dyDescent="0.3"/>
    <row r="64" s="135" customFormat="1" x14ac:dyDescent="0.3"/>
    <row r="65" s="135" customFormat="1" x14ac:dyDescent="0.3"/>
    <row r="66" s="135" customFormat="1" x14ac:dyDescent="0.3"/>
    <row r="67" s="135" customFormat="1" x14ac:dyDescent="0.3"/>
    <row r="68" s="135" customFormat="1" x14ac:dyDescent="0.3"/>
    <row r="69" s="135" customFormat="1" x14ac:dyDescent="0.3"/>
    <row r="70" s="135" customFormat="1" x14ac:dyDescent="0.3"/>
    <row r="71" s="135" customFormat="1" x14ac:dyDescent="0.3"/>
    <row r="72" s="135" customFormat="1" x14ac:dyDescent="0.3"/>
    <row r="73" s="135" customFormat="1" x14ac:dyDescent="0.3"/>
    <row r="74" s="135" customFormat="1" x14ac:dyDescent="0.3"/>
    <row r="75" s="135" customFormat="1" x14ac:dyDescent="0.3"/>
    <row r="76" s="135" customFormat="1" x14ac:dyDescent="0.3"/>
    <row r="77" s="135" customFormat="1" x14ac:dyDescent="0.3"/>
    <row r="78" s="135" customFormat="1" x14ac:dyDescent="0.3"/>
    <row r="79" s="135" customFormat="1" x14ac:dyDescent="0.3"/>
    <row r="80" s="135" customFormat="1" x14ac:dyDescent="0.3"/>
    <row r="81" s="135" customFormat="1" x14ac:dyDescent="0.3"/>
    <row r="82" s="135" customFormat="1" x14ac:dyDescent="0.3"/>
    <row r="83" s="135" customFormat="1" x14ac:dyDescent="0.3"/>
    <row r="84" s="135" customFormat="1" x14ac:dyDescent="0.3"/>
    <row r="85" s="135" customFormat="1" x14ac:dyDescent="0.3"/>
    <row r="86" s="135" customFormat="1" x14ac:dyDescent="0.3"/>
    <row r="87" s="135" customFormat="1" x14ac:dyDescent="0.3"/>
    <row r="88" s="135" customFormat="1" x14ac:dyDescent="0.3"/>
    <row r="89" s="135" customFormat="1" x14ac:dyDescent="0.3"/>
    <row r="90" s="135" customFormat="1" x14ac:dyDescent="0.3"/>
    <row r="91" s="135" customFormat="1" x14ac:dyDescent="0.3"/>
    <row r="92" s="135" customFormat="1" x14ac:dyDescent="0.3"/>
    <row r="93" s="135" customFormat="1" x14ac:dyDescent="0.3"/>
    <row r="94" s="135" customFormat="1" x14ac:dyDescent="0.3"/>
    <row r="95" s="135" customFormat="1" x14ac:dyDescent="0.3"/>
    <row r="96" s="135" customFormat="1" x14ac:dyDescent="0.3"/>
    <row r="97" s="135" customFormat="1" x14ac:dyDescent="0.3"/>
    <row r="98" s="135" customFormat="1" x14ac:dyDescent="0.3"/>
    <row r="99" s="135" customFormat="1" x14ac:dyDescent="0.3"/>
    <row r="100" s="135" customFormat="1" x14ac:dyDescent="0.3"/>
    <row r="101" s="135" customFormat="1" x14ac:dyDescent="0.3"/>
    <row r="102" s="135" customFormat="1" x14ac:dyDescent="0.3"/>
    <row r="103" s="135" customFormat="1" x14ac:dyDescent="0.3"/>
    <row r="104" s="135" customFormat="1" x14ac:dyDescent="0.3"/>
    <row r="105" s="135" customFormat="1" x14ac:dyDescent="0.3"/>
    <row r="106" s="135" customFormat="1" x14ac:dyDescent="0.3"/>
    <row r="107" s="135" customFormat="1" x14ac:dyDescent="0.3"/>
    <row r="108" s="135" customFormat="1" x14ac:dyDescent="0.3"/>
    <row r="109" s="135" customFormat="1" x14ac:dyDescent="0.3"/>
    <row r="110" s="135" customFormat="1" x14ac:dyDescent="0.3"/>
    <row r="111" s="135" customFormat="1" x14ac:dyDescent="0.3"/>
    <row r="112" s="135" customFormat="1" x14ac:dyDescent="0.3"/>
    <row r="113" s="135" customFormat="1" x14ac:dyDescent="0.3"/>
    <row r="114" s="135" customFormat="1" x14ac:dyDescent="0.3"/>
    <row r="115" s="135" customFormat="1" x14ac:dyDescent="0.3"/>
    <row r="116" s="135" customFormat="1" x14ac:dyDescent="0.3"/>
    <row r="117" s="135" customFormat="1" x14ac:dyDescent="0.3"/>
    <row r="118" s="135" customFormat="1" x14ac:dyDescent="0.3"/>
    <row r="119" s="135" customFormat="1" x14ac:dyDescent="0.3"/>
    <row r="120" s="135" customFormat="1" x14ac:dyDescent="0.3"/>
    <row r="121" s="135" customFormat="1" x14ac:dyDescent="0.3"/>
    <row r="122" s="135" customFormat="1" x14ac:dyDescent="0.3"/>
    <row r="123" s="135" customFormat="1" x14ac:dyDescent="0.3"/>
    <row r="124" s="135" customFormat="1" x14ac:dyDescent="0.3"/>
    <row r="125" s="135" customFormat="1" x14ac:dyDescent="0.3"/>
    <row r="126" s="135" customFormat="1" x14ac:dyDescent="0.3"/>
    <row r="127" s="135" customFormat="1" x14ac:dyDescent="0.3"/>
    <row r="128" s="135" customFormat="1" x14ac:dyDescent="0.3"/>
    <row r="129" s="135" customFormat="1" x14ac:dyDescent="0.3"/>
    <row r="130" s="135" customFormat="1" x14ac:dyDescent="0.3"/>
    <row r="131" s="135" customFormat="1" x14ac:dyDescent="0.3"/>
    <row r="132" s="135" customFormat="1" x14ac:dyDescent="0.3"/>
    <row r="133" s="135" customFormat="1" x14ac:dyDescent="0.3"/>
    <row r="134" s="135" customFormat="1" x14ac:dyDescent="0.3"/>
    <row r="135" s="135" customFormat="1" x14ac:dyDescent="0.3"/>
    <row r="136" s="135" customFormat="1" x14ac:dyDescent="0.3"/>
    <row r="137" s="135" customFormat="1" x14ac:dyDescent="0.3"/>
    <row r="138" s="135" customFormat="1" x14ac:dyDescent="0.3"/>
    <row r="139" s="135" customFormat="1" x14ac:dyDescent="0.3"/>
    <row r="140" s="135" customFormat="1" x14ac:dyDescent="0.3"/>
    <row r="141" s="135" customFormat="1" x14ac:dyDescent="0.3"/>
    <row r="142" s="135" customFormat="1" x14ac:dyDescent="0.3"/>
    <row r="143" s="135" customFormat="1" x14ac:dyDescent="0.3"/>
    <row r="144" s="135" customFormat="1" x14ac:dyDescent="0.3"/>
    <row r="145" s="135" customFormat="1" x14ac:dyDescent="0.3"/>
    <row r="146" s="135" customFormat="1" x14ac:dyDescent="0.3"/>
    <row r="147" s="135" customFormat="1" x14ac:dyDescent="0.3"/>
    <row r="148" s="135" customFormat="1" x14ac:dyDescent="0.3"/>
    <row r="149" s="135" customFormat="1" x14ac:dyDescent="0.3"/>
    <row r="150" s="135" customFormat="1" x14ac:dyDescent="0.3"/>
    <row r="151" s="135" customFormat="1" x14ac:dyDescent="0.3"/>
    <row r="152" s="135" customFormat="1" x14ac:dyDescent="0.3"/>
    <row r="153" s="135" customFormat="1" x14ac:dyDescent="0.3"/>
    <row r="154" s="135" customFormat="1" x14ac:dyDescent="0.3"/>
    <row r="155" s="135" customFormat="1" x14ac:dyDescent="0.3"/>
    <row r="156" s="135" customFormat="1" x14ac:dyDescent="0.3"/>
    <row r="157" s="135" customFormat="1" x14ac:dyDescent="0.3"/>
    <row r="158" s="135" customFormat="1" x14ac:dyDescent="0.3"/>
    <row r="159" s="135" customFormat="1" x14ac:dyDescent="0.3"/>
    <row r="160" s="135" customFormat="1" x14ac:dyDescent="0.3"/>
    <row r="161" s="135" customFormat="1" x14ac:dyDescent="0.3"/>
    <row r="162" s="135" customFormat="1" x14ac:dyDescent="0.3"/>
    <row r="163" s="135" customFormat="1" x14ac:dyDescent="0.3"/>
    <row r="164" s="135" customFormat="1" x14ac:dyDescent="0.3"/>
    <row r="165" s="135" customFormat="1" x14ac:dyDescent="0.3"/>
    <row r="166" s="135" customFormat="1" x14ac:dyDescent="0.3"/>
    <row r="167" s="135" customFormat="1" x14ac:dyDescent="0.3"/>
    <row r="168" s="135" customFormat="1" x14ac:dyDescent="0.3"/>
    <row r="169" s="135" customFormat="1" x14ac:dyDescent="0.3"/>
    <row r="170" s="135" customFormat="1" x14ac:dyDescent="0.3"/>
    <row r="171" s="135" customFormat="1" x14ac:dyDescent="0.3"/>
    <row r="172" s="135" customFormat="1" x14ac:dyDescent="0.3"/>
    <row r="173" s="135" customFormat="1" x14ac:dyDescent="0.3"/>
    <row r="174" s="135" customFormat="1" x14ac:dyDescent="0.3"/>
    <row r="175" s="135" customFormat="1" x14ac:dyDescent="0.3"/>
    <row r="176" s="135" customFormat="1" x14ac:dyDescent="0.3"/>
    <row r="177" s="135" customFormat="1" x14ac:dyDescent="0.3"/>
    <row r="178" s="135" customFormat="1" x14ac:dyDescent="0.3"/>
    <row r="179" s="135" customFormat="1" x14ac:dyDescent="0.3"/>
    <row r="180" s="135" customFormat="1" x14ac:dyDescent="0.3"/>
    <row r="181" s="135" customFormat="1" x14ac:dyDescent="0.3"/>
    <row r="182" s="135" customFormat="1" x14ac:dyDescent="0.3"/>
    <row r="183" s="135" customFormat="1" x14ac:dyDescent="0.3"/>
    <row r="184" s="135" customFormat="1" x14ac:dyDescent="0.3"/>
    <row r="185" s="135" customFormat="1" x14ac:dyDescent="0.3"/>
    <row r="186" s="135" customFormat="1" x14ac:dyDescent="0.3"/>
    <row r="187" s="135" customFormat="1" x14ac:dyDescent="0.3"/>
    <row r="188" s="135" customFormat="1" x14ac:dyDescent="0.3"/>
    <row r="189" s="135" customFormat="1" x14ac:dyDescent="0.3"/>
    <row r="190" s="135" customFormat="1" x14ac:dyDescent="0.3"/>
    <row r="191" s="135" customFormat="1" x14ac:dyDescent="0.3"/>
    <row r="192" s="135" customFormat="1" x14ac:dyDescent="0.3"/>
    <row r="193" s="135" customFormat="1" x14ac:dyDescent="0.3"/>
    <row r="194" s="135" customFormat="1" x14ac:dyDescent="0.3"/>
    <row r="195" s="135" customFormat="1" x14ac:dyDescent="0.3"/>
    <row r="196" s="135" customFormat="1" x14ac:dyDescent="0.3"/>
    <row r="197" s="135" customFormat="1" x14ac:dyDescent="0.3"/>
    <row r="198" s="135" customFormat="1" x14ac:dyDescent="0.3"/>
    <row r="199" s="135" customFormat="1" x14ac:dyDescent="0.3"/>
    <row r="200" s="135" customFormat="1" x14ac:dyDescent="0.3"/>
    <row r="201" s="135" customFormat="1" x14ac:dyDescent="0.3"/>
    <row r="202" s="135" customFormat="1" x14ac:dyDescent="0.3"/>
    <row r="203" s="135" customFormat="1" x14ac:dyDescent="0.3"/>
    <row r="204" s="135" customFormat="1" x14ac:dyDescent="0.3"/>
    <row r="205" s="135" customFormat="1" x14ac:dyDescent="0.3"/>
    <row r="206" s="135" customFormat="1" x14ac:dyDescent="0.3"/>
    <row r="207" s="135" customFormat="1" x14ac:dyDescent="0.3"/>
    <row r="208" s="135" customFormat="1" x14ac:dyDescent="0.3"/>
    <row r="209" s="135" customFormat="1" x14ac:dyDescent="0.3"/>
    <row r="210" s="135" customFormat="1" x14ac:dyDescent="0.3"/>
    <row r="211" s="135" customFormat="1" x14ac:dyDescent="0.3"/>
    <row r="212" s="135" customFormat="1" x14ac:dyDescent="0.3"/>
    <row r="213" s="135" customFormat="1" x14ac:dyDescent="0.3"/>
    <row r="214" s="135" customFormat="1" x14ac:dyDescent="0.3"/>
    <row r="215" s="135" customFormat="1" x14ac:dyDescent="0.3"/>
    <row r="216" s="135" customFormat="1" x14ac:dyDescent="0.3"/>
    <row r="217" s="135" customFormat="1" x14ac:dyDescent="0.3"/>
    <row r="218" s="135" customFormat="1" x14ac:dyDescent="0.3"/>
    <row r="219" s="135" customFormat="1" x14ac:dyDescent="0.3"/>
    <row r="220" s="135" customFormat="1" x14ac:dyDescent="0.3"/>
    <row r="221" s="135" customFormat="1" x14ac:dyDescent="0.3"/>
    <row r="222" s="135" customFormat="1" x14ac:dyDescent="0.3"/>
    <row r="223" s="135" customFormat="1" x14ac:dyDescent="0.3"/>
    <row r="224" s="135" customFormat="1" x14ac:dyDescent="0.3"/>
    <row r="225" s="135" customFormat="1" x14ac:dyDescent="0.3"/>
    <row r="226" s="135" customFormat="1" x14ac:dyDescent="0.3"/>
    <row r="227" s="135" customFormat="1" x14ac:dyDescent="0.3"/>
    <row r="228" s="135" customFormat="1" x14ac:dyDescent="0.3"/>
    <row r="229" s="135" customFormat="1" x14ac:dyDescent="0.3"/>
    <row r="230" s="135" customFormat="1" x14ac:dyDescent="0.3"/>
    <row r="231" s="135" customFormat="1" x14ac:dyDescent="0.3"/>
    <row r="232" s="135" customFormat="1" x14ac:dyDescent="0.3"/>
    <row r="233" s="135" customFormat="1" x14ac:dyDescent="0.3"/>
    <row r="234" s="135" customFormat="1" x14ac:dyDescent="0.3"/>
    <row r="235" s="135" customFormat="1" x14ac:dyDescent="0.3"/>
    <row r="236" s="135" customFormat="1" x14ac:dyDescent="0.3"/>
    <row r="237" s="135" customFormat="1" x14ac:dyDescent="0.3"/>
    <row r="238" s="135" customFormat="1" x14ac:dyDescent="0.3"/>
    <row r="239" s="135" customFormat="1" x14ac:dyDescent="0.3"/>
    <row r="240" s="135" customFormat="1" x14ac:dyDescent="0.3"/>
    <row r="241" s="135" customFormat="1" x14ac:dyDescent="0.3"/>
    <row r="242" s="135" customFormat="1" x14ac:dyDescent="0.3"/>
    <row r="243" s="135" customFormat="1" x14ac:dyDescent="0.3"/>
    <row r="244" s="135" customFormat="1" x14ac:dyDescent="0.3"/>
    <row r="245" s="135" customFormat="1" x14ac:dyDescent="0.3"/>
    <row r="246" s="135" customFormat="1" x14ac:dyDescent="0.3"/>
    <row r="247" s="135" customFormat="1" x14ac:dyDescent="0.3"/>
    <row r="248" s="135" customFormat="1" x14ac:dyDescent="0.3"/>
    <row r="249" s="135" customFormat="1" x14ac:dyDescent="0.3"/>
    <row r="250" s="135" customFormat="1" x14ac:dyDescent="0.3"/>
    <row r="251" s="135" customFormat="1" x14ac:dyDescent="0.3"/>
    <row r="252" s="135" customFormat="1" x14ac:dyDescent="0.3"/>
    <row r="253" s="135" customFormat="1" x14ac:dyDescent="0.3"/>
    <row r="254" s="135" customFormat="1" x14ac:dyDescent="0.3"/>
    <row r="255" s="135" customFormat="1" x14ac:dyDescent="0.3"/>
    <row r="256" s="135" customFormat="1" x14ac:dyDescent="0.3"/>
    <row r="257" s="135" customFormat="1" x14ac:dyDescent="0.3"/>
    <row r="258" s="135" customFormat="1" x14ac:dyDescent="0.3"/>
    <row r="259" s="135" customFormat="1" x14ac:dyDescent="0.3"/>
    <row r="260" s="135" customFormat="1" x14ac:dyDescent="0.3"/>
    <row r="261" s="135" customFormat="1" x14ac:dyDescent="0.3"/>
    <row r="262" s="135" customFormat="1" x14ac:dyDescent="0.3"/>
    <row r="263" s="135" customFormat="1" x14ac:dyDescent="0.3"/>
    <row r="264" s="135" customFormat="1" x14ac:dyDescent="0.3"/>
    <row r="265" s="135" customFormat="1" x14ac:dyDescent="0.3"/>
    <row r="266" s="135" customFormat="1" x14ac:dyDescent="0.3"/>
    <row r="267" s="135" customFormat="1" x14ac:dyDescent="0.3"/>
    <row r="268" s="135" customFormat="1" x14ac:dyDescent="0.3"/>
    <row r="269" s="135" customFormat="1" x14ac:dyDescent="0.3"/>
    <row r="270" s="135" customFormat="1" x14ac:dyDescent="0.3"/>
    <row r="271" s="135" customFormat="1" x14ac:dyDescent="0.3"/>
    <row r="272" s="135" customFormat="1" x14ac:dyDescent="0.3"/>
    <row r="273" s="135" customFormat="1" x14ac:dyDescent="0.3"/>
    <row r="274" s="135" customFormat="1" x14ac:dyDescent="0.3"/>
    <row r="275" s="135" customFormat="1" x14ac:dyDescent="0.3"/>
    <row r="276" s="135" customFormat="1" x14ac:dyDescent="0.3"/>
    <row r="277" s="135" customFormat="1" x14ac:dyDescent="0.3"/>
  </sheetData>
  <mergeCells count="2">
    <mergeCell ref="D3:H3"/>
    <mergeCell ref="D4:H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6" x14ac:dyDescent="0.3"/>
  <cols>
    <col min="1" max="1" width="8.59765625" style="15"/>
    <col min="3" max="3" width="37.69921875" customWidth="1"/>
    <col min="6" max="33" width="8.59765625" style="15"/>
  </cols>
  <sheetData>
    <row r="1" spans="2:10" x14ac:dyDescent="0.3">
      <c r="B1" s="15"/>
      <c r="C1" s="15"/>
      <c r="D1" s="15"/>
      <c r="E1" s="15"/>
    </row>
    <row r="2" spans="2:10" ht="18" customHeight="1" x14ac:dyDescent="0.3">
      <c r="B2" s="406" t="s">
        <v>2</v>
      </c>
      <c r="C2" s="406"/>
      <c r="D2" s="406"/>
      <c r="E2" s="406"/>
    </row>
    <row r="3" spans="2:10" x14ac:dyDescent="0.3">
      <c r="B3" s="407" t="s">
        <v>225</v>
      </c>
      <c r="C3" s="407"/>
      <c r="D3" s="407"/>
      <c r="E3" s="407"/>
    </row>
    <row r="4" spans="2:10" x14ac:dyDescent="0.3">
      <c r="B4" s="407" t="s">
        <v>226</v>
      </c>
      <c r="C4" s="407"/>
      <c r="D4" s="407"/>
      <c r="E4" s="407"/>
    </row>
    <row r="5" spans="2:10" ht="16.2" thickBot="1" x14ac:dyDescent="0.35">
      <c r="B5" s="16"/>
      <c r="C5" s="16"/>
      <c r="D5" s="17"/>
      <c r="E5" s="17"/>
    </row>
    <row r="6" spans="2:10" x14ac:dyDescent="0.3">
      <c r="B6" s="10" t="s">
        <v>227</v>
      </c>
      <c r="C6" s="11" t="s">
        <v>6</v>
      </c>
      <c r="D6" s="12" t="s">
        <v>7</v>
      </c>
      <c r="E6" s="9" t="s">
        <v>8</v>
      </c>
      <c r="J6" s="18"/>
    </row>
    <row r="7" spans="2:10" x14ac:dyDescent="0.3">
      <c r="B7" s="6">
        <v>200</v>
      </c>
      <c r="C7" s="6" t="s">
        <v>23</v>
      </c>
      <c r="D7" s="7"/>
      <c r="E7" s="8">
        <v>375289.74</v>
      </c>
    </row>
    <row r="8" spans="2:10" x14ac:dyDescent="0.3">
      <c r="B8" s="3">
        <v>205</v>
      </c>
      <c r="C8" s="3" t="s">
        <v>228</v>
      </c>
      <c r="D8" s="5">
        <v>35000</v>
      </c>
      <c r="E8" s="4"/>
    </row>
    <row r="9" spans="2:10" x14ac:dyDescent="0.3">
      <c r="B9" s="3">
        <v>207</v>
      </c>
      <c r="C9" s="3" t="s">
        <v>229</v>
      </c>
      <c r="D9" s="4"/>
      <c r="E9" s="5">
        <v>2930</v>
      </c>
    </row>
    <row r="10" spans="2:10" x14ac:dyDescent="0.3">
      <c r="B10" s="3">
        <v>351</v>
      </c>
      <c r="C10" s="3" t="s">
        <v>24</v>
      </c>
      <c r="D10" s="5">
        <v>181855</v>
      </c>
      <c r="E10" s="4"/>
    </row>
    <row r="11" spans="2:10" x14ac:dyDescent="0.3">
      <c r="B11" s="3">
        <v>352</v>
      </c>
      <c r="C11" s="3" t="s">
        <v>230</v>
      </c>
      <c r="D11" s="4"/>
      <c r="E11" s="5">
        <v>18000</v>
      </c>
    </row>
    <row r="12" spans="2:10" x14ac:dyDescent="0.3">
      <c r="B12" s="3">
        <v>353</v>
      </c>
      <c r="C12" s="3" t="s">
        <v>231</v>
      </c>
      <c r="D12" s="5">
        <v>3500</v>
      </c>
      <c r="E12" s="4"/>
    </row>
    <row r="13" spans="2:10" x14ac:dyDescent="0.3">
      <c r="B13" s="3">
        <v>402</v>
      </c>
      <c r="C13" s="3" t="s">
        <v>25</v>
      </c>
      <c r="D13" s="5">
        <v>13000</v>
      </c>
      <c r="E13" s="4"/>
    </row>
    <row r="14" spans="2:10" x14ac:dyDescent="0.3">
      <c r="B14" s="3">
        <v>406</v>
      </c>
      <c r="C14" s="3" t="s">
        <v>26</v>
      </c>
      <c r="D14" s="5">
        <v>1300</v>
      </c>
      <c r="E14" s="4"/>
    </row>
    <row r="15" spans="2:10" x14ac:dyDescent="0.3">
      <c r="B15" s="3">
        <v>407</v>
      </c>
      <c r="C15" s="3" t="s">
        <v>27</v>
      </c>
      <c r="D15" s="5">
        <v>5860</v>
      </c>
      <c r="E15" s="4"/>
    </row>
    <row r="16" spans="2:10" x14ac:dyDescent="0.3">
      <c r="B16" s="3">
        <v>410</v>
      </c>
      <c r="C16" s="3" t="s">
        <v>232</v>
      </c>
      <c r="D16" s="5">
        <v>15000</v>
      </c>
      <c r="E16" s="4"/>
    </row>
    <row r="17" spans="2:5" x14ac:dyDescent="0.3">
      <c r="B17" s="3">
        <v>433</v>
      </c>
      <c r="C17" s="3" t="s">
        <v>29</v>
      </c>
      <c r="D17" s="5">
        <v>14182.73</v>
      </c>
      <c r="E17" s="4"/>
    </row>
    <row r="18" spans="2:5" x14ac:dyDescent="0.3">
      <c r="B18" s="3">
        <v>437</v>
      </c>
      <c r="C18" s="3" t="s">
        <v>233</v>
      </c>
      <c r="D18" s="5">
        <v>4500</v>
      </c>
      <c r="E18" s="4"/>
    </row>
    <row r="19" spans="2:5" x14ac:dyDescent="0.3">
      <c r="B19" s="3">
        <v>445</v>
      </c>
      <c r="C19" s="3" t="s">
        <v>33</v>
      </c>
      <c r="D19" s="5">
        <v>17590</v>
      </c>
      <c r="E19" s="4"/>
    </row>
    <row r="20" spans="2:5" x14ac:dyDescent="0.3">
      <c r="B20" s="3">
        <v>469</v>
      </c>
      <c r="C20" s="3" t="s">
        <v>234</v>
      </c>
      <c r="D20" s="5">
        <v>30000</v>
      </c>
      <c r="E20" s="4"/>
    </row>
    <row r="21" spans="2:5" x14ac:dyDescent="0.3">
      <c r="B21" s="3">
        <v>473</v>
      </c>
      <c r="C21" s="3" t="s">
        <v>31</v>
      </c>
      <c r="D21" s="5">
        <v>21046.37</v>
      </c>
      <c r="E21" s="4"/>
    </row>
    <row r="22" spans="2:5" x14ac:dyDescent="0.3">
      <c r="B22" s="3">
        <v>477</v>
      </c>
      <c r="C22" s="3" t="s">
        <v>34</v>
      </c>
      <c r="D22" s="5">
        <v>60455</v>
      </c>
      <c r="E22" s="4"/>
    </row>
    <row r="23" spans="2:5" x14ac:dyDescent="0.3">
      <c r="B23" s="3">
        <v>491</v>
      </c>
      <c r="C23" s="3" t="s">
        <v>89</v>
      </c>
      <c r="D23" s="5">
        <v>5209</v>
      </c>
      <c r="E23" s="4"/>
    </row>
    <row r="24" spans="2:5" x14ac:dyDescent="0.3">
      <c r="B24" s="3">
        <v>100</v>
      </c>
      <c r="C24" s="3" t="s">
        <v>235</v>
      </c>
      <c r="D24" s="5">
        <v>65189.71</v>
      </c>
      <c r="E24" s="4"/>
    </row>
    <row r="25" spans="2:5" x14ac:dyDescent="0.3">
      <c r="B25" s="3">
        <v>102</v>
      </c>
      <c r="C25" s="3" t="s">
        <v>236</v>
      </c>
      <c r="D25" s="5">
        <v>2340</v>
      </c>
      <c r="E25" s="4"/>
    </row>
    <row r="26" spans="2:5" x14ac:dyDescent="0.3">
      <c r="B26" s="3">
        <v>103</v>
      </c>
      <c r="C26" s="3" t="s">
        <v>237</v>
      </c>
      <c r="D26" s="13">
        <v>400</v>
      </c>
      <c r="E26" s="4"/>
    </row>
    <row r="27" spans="2:5" x14ac:dyDescent="0.3">
      <c r="B27" s="3">
        <v>610</v>
      </c>
      <c r="C27" s="3" t="s">
        <v>12</v>
      </c>
      <c r="D27" s="5">
        <v>7658.58</v>
      </c>
      <c r="E27" s="4"/>
    </row>
    <row r="28" spans="2:5" x14ac:dyDescent="0.3">
      <c r="B28" s="3">
        <v>630</v>
      </c>
      <c r="C28" s="3" t="s">
        <v>238</v>
      </c>
      <c r="D28" s="5">
        <v>120000</v>
      </c>
      <c r="E28" s="4"/>
    </row>
    <row r="29" spans="2:5" x14ac:dyDescent="0.3">
      <c r="B29" s="3">
        <v>710</v>
      </c>
      <c r="C29" s="3" t="s">
        <v>13</v>
      </c>
      <c r="D29" s="5">
        <v>5800</v>
      </c>
      <c r="E29" s="4"/>
    </row>
    <row r="30" spans="2:5" x14ac:dyDescent="0.3">
      <c r="B30" s="3">
        <v>711</v>
      </c>
      <c r="C30" s="3" t="s">
        <v>239</v>
      </c>
      <c r="D30" s="4"/>
      <c r="E30" s="5">
        <v>1250</v>
      </c>
    </row>
    <row r="31" spans="2:5" x14ac:dyDescent="0.3">
      <c r="B31" s="3">
        <v>740</v>
      </c>
      <c r="C31" s="3" t="s">
        <v>240</v>
      </c>
      <c r="D31" s="5">
        <v>30000</v>
      </c>
      <c r="E31" s="4"/>
    </row>
    <row r="32" spans="2:5" x14ac:dyDescent="0.3">
      <c r="B32" s="3">
        <v>741</v>
      </c>
      <c r="C32" s="3" t="s">
        <v>241</v>
      </c>
      <c r="D32" s="4"/>
      <c r="E32" s="5">
        <v>5700</v>
      </c>
    </row>
    <row r="33" spans="2:5" x14ac:dyDescent="0.3">
      <c r="B33" s="3">
        <v>800</v>
      </c>
      <c r="C33" s="3" t="s">
        <v>18</v>
      </c>
      <c r="D33" s="4"/>
      <c r="E33" s="5">
        <v>3498</v>
      </c>
    </row>
    <row r="34" spans="2:5" x14ac:dyDescent="0.3">
      <c r="B34" s="3">
        <v>820</v>
      </c>
      <c r="C34" s="3" t="s">
        <v>19</v>
      </c>
      <c r="D34" s="14">
        <v>4183.7</v>
      </c>
      <c r="E34" s="5"/>
    </row>
    <row r="35" spans="2:5" x14ac:dyDescent="0.3">
      <c r="B35" s="3">
        <v>825</v>
      </c>
      <c r="C35" s="3" t="s">
        <v>20</v>
      </c>
      <c r="D35" s="4"/>
      <c r="E35" s="5">
        <v>5640</v>
      </c>
    </row>
    <row r="36" spans="2:5" x14ac:dyDescent="0.3">
      <c r="B36" s="3">
        <v>851</v>
      </c>
      <c r="C36" s="3" t="s">
        <v>242</v>
      </c>
      <c r="D36" s="4"/>
      <c r="E36" s="5">
        <v>50000</v>
      </c>
    </row>
    <row r="37" spans="2:5" x14ac:dyDescent="0.3">
      <c r="B37" s="3">
        <v>890</v>
      </c>
      <c r="C37" s="3" t="s">
        <v>243</v>
      </c>
      <c r="D37" s="4"/>
      <c r="E37" s="5">
        <v>60000</v>
      </c>
    </row>
    <row r="38" spans="2:5" x14ac:dyDescent="0.3">
      <c r="B38" s="3">
        <v>960</v>
      </c>
      <c r="C38" s="3" t="s">
        <v>22</v>
      </c>
      <c r="D38" s="4"/>
      <c r="E38" s="5">
        <v>113440.04</v>
      </c>
    </row>
    <row r="39" spans="2:5" x14ac:dyDescent="0.3">
      <c r="B39" s="1"/>
      <c r="C39" s="1"/>
      <c r="D39" s="2">
        <f>SUM(D7:D38)</f>
        <v>644070.09</v>
      </c>
      <c r="E39" s="2">
        <f>SUM(E7:F38)</f>
        <v>635747.78</v>
      </c>
    </row>
    <row r="40" spans="2:5" s="15" customFormat="1" x14ac:dyDescent="0.3"/>
    <row r="41" spans="2:5" s="15" customFormat="1" x14ac:dyDescent="0.3"/>
    <row r="42" spans="2:5" s="15" customFormat="1" x14ac:dyDescent="0.3"/>
    <row r="43" spans="2:5" s="15" customFormat="1" x14ac:dyDescent="0.3"/>
    <row r="44" spans="2:5" s="15" customFormat="1" x14ac:dyDescent="0.3"/>
    <row r="45" spans="2:5" s="15" customFormat="1" x14ac:dyDescent="0.3"/>
    <row r="46" spans="2:5" s="15" customFormat="1" x14ac:dyDescent="0.3"/>
    <row r="47" spans="2:5" s="15" customFormat="1" x14ac:dyDescent="0.3"/>
    <row r="48" spans="2:5"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sheetData>
  <mergeCells count="3">
    <mergeCell ref="B2:E2"/>
    <mergeCell ref="B3:E3"/>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4308-FD0A-46D0-B125-06E5AAB8B2D7}">
  <dimension ref="A1:AV325"/>
  <sheetViews>
    <sheetView topLeftCell="A19" zoomScaleNormal="100" workbookViewId="0">
      <selection activeCell="E11" sqref="E11"/>
    </sheetView>
  </sheetViews>
  <sheetFormatPr defaultRowHeight="15.6" customHeight="1" x14ac:dyDescent="0.3"/>
  <cols>
    <col min="1" max="1" width="8.69921875" style="28"/>
    <col min="2" max="2" width="38.19921875" style="28" customWidth="1"/>
    <col min="3" max="3" width="8.69921875" style="28"/>
    <col min="4" max="4" width="8.69921875" style="31" bestFit="1" customWidth="1"/>
    <col min="5" max="5" width="57.19921875" style="31" customWidth="1"/>
    <col min="6" max="7" width="13.5" style="31" bestFit="1" customWidth="1"/>
    <col min="8" max="8" width="8.69921875" style="28"/>
    <col min="9" max="9" width="11.19921875" style="28" bestFit="1" customWidth="1"/>
    <col min="10" max="46" width="8.69921875" style="28"/>
    <col min="47" max="48" width="8.796875" style="28"/>
  </cols>
  <sheetData>
    <row r="1" spans="2:13" s="28" customFormat="1" ht="15.6" customHeight="1" x14ac:dyDescent="0.3"/>
    <row r="2" spans="2:13" s="28" customFormat="1" ht="15.6" customHeight="1" thickBot="1" x14ac:dyDescent="0.35">
      <c r="D2" s="268"/>
      <c r="E2" s="268"/>
      <c r="F2" s="268"/>
      <c r="G2" s="268"/>
      <c r="H2" s="268"/>
    </row>
    <row r="3" spans="2:13" ht="15" customHeight="1" x14ac:dyDescent="0.3">
      <c r="D3" s="360" t="s">
        <v>2</v>
      </c>
      <c r="E3" s="361"/>
      <c r="F3" s="361"/>
      <c r="G3" s="362"/>
      <c r="H3" s="268"/>
    </row>
    <row r="4" spans="2:13" ht="15" customHeight="1" x14ac:dyDescent="0.3">
      <c r="D4" s="357" t="s">
        <v>3</v>
      </c>
      <c r="E4" s="358"/>
      <c r="F4" s="358"/>
      <c r="G4" s="359"/>
      <c r="H4" s="268"/>
    </row>
    <row r="5" spans="2:13" ht="15" customHeight="1" x14ac:dyDescent="0.3">
      <c r="D5" s="357" t="s">
        <v>4</v>
      </c>
      <c r="E5" s="358"/>
      <c r="F5" s="358"/>
      <c r="G5" s="359"/>
      <c r="H5" s="268"/>
    </row>
    <row r="6" spans="2:13" ht="15" customHeight="1" thickBot="1" x14ac:dyDescent="0.35">
      <c r="D6" s="265"/>
      <c r="E6" s="266"/>
      <c r="F6" s="266"/>
      <c r="G6" s="267"/>
      <c r="H6" s="268"/>
    </row>
    <row r="7" spans="2:13" ht="15" customHeight="1" thickBot="1" x14ac:dyDescent="0.35">
      <c r="D7" s="176" t="s">
        <v>5</v>
      </c>
      <c r="E7" s="176" t="s">
        <v>6</v>
      </c>
      <c r="F7" s="177" t="s">
        <v>7</v>
      </c>
      <c r="G7" s="177" t="s">
        <v>8</v>
      </c>
      <c r="H7" s="268"/>
    </row>
    <row r="8" spans="2:13" ht="15" customHeight="1" x14ac:dyDescent="0.3">
      <c r="D8" s="78"/>
      <c r="E8" s="78"/>
      <c r="F8" s="99" t="s">
        <v>9</v>
      </c>
      <c r="G8" s="99" t="s">
        <v>9</v>
      </c>
      <c r="H8" s="268"/>
    </row>
    <row r="9" spans="2:13" ht="15.6" customHeight="1" x14ac:dyDescent="0.3">
      <c r="B9" s="135" t="s">
        <v>82</v>
      </c>
      <c r="D9" s="98">
        <v>100</v>
      </c>
      <c r="E9" s="98" t="s">
        <v>10</v>
      </c>
      <c r="F9" s="207">
        <v>13500</v>
      </c>
      <c r="G9" s="98"/>
      <c r="H9" s="268"/>
    </row>
    <row r="10" spans="2:13" ht="15.6" customHeight="1" x14ac:dyDescent="0.3">
      <c r="B10" s="135" t="s">
        <v>3</v>
      </c>
      <c r="D10" s="78">
        <v>120</v>
      </c>
      <c r="E10" s="78" t="s">
        <v>11</v>
      </c>
      <c r="F10" s="208">
        <v>65000</v>
      </c>
      <c r="G10" s="97"/>
      <c r="H10" s="268"/>
      <c r="M10" s="30"/>
    </row>
    <row r="11" spans="2:13" ht="15.6" customHeight="1" x14ac:dyDescent="0.3">
      <c r="B11" s="135" t="s">
        <v>16</v>
      </c>
      <c r="D11" s="78">
        <v>130</v>
      </c>
      <c r="E11" s="78" t="s">
        <v>12</v>
      </c>
      <c r="F11" s="208">
        <v>4000</v>
      </c>
      <c r="G11" s="97"/>
      <c r="H11" s="268"/>
    </row>
    <row r="12" spans="2:13" ht="15.6" customHeight="1" x14ac:dyDescent="0.3">
      <c r="B12" s="29"/>
      <c r="D12" s="78">
        <v>140</v>
      </c>
      <c r="E12" s="78" t="s">
        <v>13</v>
      </c>
      <c r="F12" s="208">
        <v>3500</v>
      </c>
      <c r="G12" s="97"/>
      <c r="H12" s="268"/>
    </row>
    <row r="13" spans="2:13" ht="15.6" customHeight="1" x14ac:dyDescent="0.3">
      <c r="D13" s="78">
        <v>141</v>
      </c>
      <c r="E13" s="78" t="s">
        <v>14</v>
      </c>
      <c r="F13" s="208"/>
      <c r="G13" s="97">
        <v>1100</v>
      </c>
      <c r="H13" s="268"/>
    </row>
    <row r="14" spans="2:13" ht="15.6" customHeight="1" x14ac:dyDescent="0.3">
      <c r="D14" s="78">
        <v>150</v>
      </c>
      <c r="E14" s="78" t="s">
        <v>15</v>
      </c>
      <c r="F14" s="208">
        <v>12000</v>
      </c>
      <c r="G14" s="97"/>
      <c r="H14" s="268"/>
    </row>
    <row r="15" spans="2:13" ht="15.6" customHeight="1" x14ac:dyDescent="0.3">
      <c r="D15" s="78">
        <v>151</v>
      </c>
      <c r="E15" s="78" t="s">
        <v>17</v>
      </c>
      <c r="F15" s="208"/>
      <c r="G15" s="97">
        <v>750</v>
      </c>
      <c r="H15" s="268"/>
    </row>
    <row r="16" spans="2:13" ht="15.6" customHeight="1" x14ac:dyDescent="0.3">
      <c r="D16" s="78">
        <v>200</v>
      </c>
      <c r="E16" s="78" t="s">
        <v>18</v>
      </c>
      <c r="F16" s="208"/>
      <c r="G16" s="97">
        <v>1500</v>
      </c>
      <c r="H16" s="268"/>
    </row>
    <row r="17" spans="4:11" ht="15.6" customHeight="1" x14ac:dyDescent="0.3">
      <c r="D17" s="78">
        <v>210</v>
      </c>
      <c r="E17" s="78" t="s">
        <v>19</v>
      </c>
      <c r="F17" s="208"/>
      <c r="G17" s="97">
        <v>1245</v>
      </c>
      <c r="H17" s="268"/>
    </row>
    <row r="18" spans="4:11" ht="15.6" customHeight="1" x14ac:dyDescent="0.3">
      <c r="D18" s="78">
        <v>220</v>
      </c>
      <c r="E18" s="78" t="s">
        <v>20</v>
      </c>
      <c r="F18" s="208"/>
      <c r="G18" s="97">
        <v>4500</v>
      </c>
      <c r="H18" s="268"/>
    </row>
    <row r="19" spans="4:11" ht="15.6" customHeight="1" x14ac:dyDescent="0.3">
      <c r="D19" s="78">
        <v>300</v>
      </c>
      <c r="E19" s="78" t="s">
        <v>21</v>
      </c>
      <c r="F19" s="208"/>
      <c r="G19" s="97">
        <v>22500</v>
      </c>
      <c r="H19" s="268"/>
    </row>
    <row r="20" spans="4:11" ht="15.6" customHeight="1" x14ac:dyDescent="0.3">
      <c r="D20" s="78">
        <v>310</v>
      </c>
      <c r="E20" s="78" t="s">
        <v>22</v>
      </c>
      <c r="F20" s="208"/>
      <c r="G20" s="97">
        <v>7000</v>
      </c>
      <c r="H20" s="268"/>
    </row>
    <row r="21" spans="4:11" ht="15.6" customHeight="1" x14ac:dyDescent="0.3">
      <c r="D21" s="78">
        <v>400</v>
      </c>
      <c r="E21" s="78" t="s">
        <v>23</v>
      </c>
      <c r="F21" s="208"/>
      <c r="G21" s="97">
        <v>99810</v>
      </c>
      <c r="H21" s="268"/>
    </row>
    <row r="22" spans="4:11" ht="15.6" customHeight="1" x14ac:dyDescent="0.3">
      <c r="D22" s="78">
        <v>500</v>
      </c>
      <c r="E22" s="78" t="s">
        <v>24</v>
      </c>
      <c r="F22" s="208">
        <v>5600</v>
      </c>
      <c r="G22" s="97"/>
      <c r="H22" s="268"/>
    </row>
    <row r="23" spans="4:11" ht="15.6" customHeight="1" x14ac:dyDescent="0.3">
      <c r="D23" s="78">
        <v>510</v>
      </c>
      <c r="E23" s="78" t="s">
        <v>25</v>
      </c>
      <c r="F23" s="208">
        <v>1000</v>
      </c>
      <c r="G23" s="97"/>
      <c r="H23" s="268"/>
    </row>
    <row r="24" spans="4:11" ht="15.6" customHeight="1" x14ac:dyDescent="0.3">
      <c r="D24" s="78">
        <v>515</v>
      </c>
      <c r="E24" s="78" t="s">
        <v>26</v>
      </c>
      <c r="F24" s="208">
        <v>250</v>
      </c>
      <c r="G24" s="97"/>
      <c r="H24" s="268"/>
    </row>
    <row r="25" spans="4:11" ht="15.6" customHeight="1" x14ac:dyDescent="0.3">
      <c r="D25" s="78">
        <v>520</v>
      </c>
      <c r="E25" s="78" t="s">
        <v>27</v>
      </c>
      <c r="F25" s="208">
        <v>1250</v>
      </c>
      <c r="G25" s="97"/>
      <c r="H25" s="268"/>
    </row>
    <row r="26" spans="4:11" ht="15.6" customHeight="1" x14ac:dyDescent="0.3">
      <c r="D26" s="78">
        <v>525</v>
      </c>
      <c r="E26" s="78" t="s">
        <v>28</v>
      </c>
      <c r="F26" s="208">
        <v>850</v>
      </c>
      <c r="G26" s="97"/>
      <c r="H26" s="268"/>
    </row>
    <row r="27" spans="4:11" ht="15.6" customHeight="1" x14ac:dyDescent="0.3">
      <c r="D27" s="78">
        <v>530</v>
      </c>
      <c r="E27" s="78" t="s">
        <v>29</v>
      </c>
      <c r="F27" s="208">
        <v>2000</v>
      </c>
      <c r="G27" s="97"/>
      <c r="H27" s="268"/>
    </row>
    <row r="28" spans="4:11" ht="15.6" customHeight="1" x14ac:dyDescent="0.3">
      <c r="D28" s="78">
        <v>535</v>
      </c>
      <c r="E28" s="78" t="s">
        <v>30</v>
      </c>
      <c r="F28" s="208">
        <v>1500</v>
      </c>
      <c r="G28" s="97"/>
      <c r="H28" s="268"/>
      <c r="K28" s="269"/>
    </row>
    <row r="29" spans="4:11" ht="15.6" customHeight="1" x14ac:dyDescent="0.3">
      <c r="D29" s="78">
        <v>545</v>
      </c>
      <c r="E29" s="78" t="s">
        <v>31</v>
      </c>
      <c r="F29" s="208">
        <v>3000</v>
      </c>
      <c r="G29" s="97"/>
      <c r="H29" s="268"/>
    </row>
    <row r="30" spans="4:11" ht="15.6" customHeight="1" x14ac:dyDescent="0.3">
      <c r="D30" s="78">
        <v>550</v>
      </c>
      <c r="E30" s="78" t="s">
        <v>32</v>
      </c>
      <c r="F30" s="208">
        <v>1250</v>
      </c>
      <c r="G30" s="97"/>
      <c r="H30" s="268"/>
    </row>
    <row r="31" spans="4:11" ht="15.6" customHeight="1" x14ac:dyDescent="0.3">
      <c r="D31" s="78">
        <v>555</v>
      </c>
      <c r="E31" s="78" t="s">
        <v>33</v>
      </c>
      <c r="F31" s="208">
        <v>4705</v>
      </c>
      <c r="G31" s="97"/>
      <c r="H31" s="268"/>
    </row>
    <row r="32" spans="4:11" ht="15.6" customHeight="1" x14ac:dyDescent="0.3">
      <c r="D32" s="78">
        <v>560</v>
      </c>
      <c r="E32" s="78" t="s">
        <v>34</v>
      </c>
      <c r="F32" s="208">
        <v>15000</v>
      </c>
      <c r="G32" s="97"/>
      <c r="H32" s="268"/>
    </row>
    <row r="33" spans="4:9" ht="15.6" customHeight="1" x14ac:dyDescent="0.3">
      <c r="D33" s="78">
        <v>565</v>
      </c>
      <c r="E33" s="78" t="s">
        <v>35</v>
      </c>
      <c r="F33" s="208">
        <v>4000</v>
      </c>
      <c r="G33" s="97"/>
      <c r="H33" s="268"/>
    </row>
    <row r="34" spans="4:9" ht="15.6" customHeight="1" thickBot="1" x14ac:dyDescent="0.35">
      <c r="D34" s="79"/>
      <c r="E34" s="79"/>
      <c r="F34" s="80">
        <f>SUM(F9:F33)</f>
        <v>138405</v>
      </c>
      <c r="G34" s="80">
        <f>SUM(G9:G32)</f>
        <v>138405</v>
      </c>
      <c r="H34" s="268"/>
      <c r="I34" s="270"/>
    </row>
    <row r="35" spans="4:9" s="28" customFormat="1" ht="15.6" customHeight="1" thickTop="1" x14ac:dyDescent="0.3">
      <c r="D35" s="268"/>
      <c r="E35" s="268"/>
      <c r="F35" s="268"/>
      <c r="G35" s="268"/>
      <c r="H35" s="268"/>
    </row>
    <row r="36" spans="4:9" s="28" customFormat="1" ht="15.6" customHeight="1" x14ac:dyDescent="0.3">
      <c r="I36" s="270"/>
    </row>
    <row r="37" spans="4:9" s="28" customFormat="1" ht="15.6" customHeight="1" x14ac:dyDescent="0.3"/>
    <row r="38" spans="4:9" s="28" customFormat="1" ht="15.6" customHeight="1" x14ac:dyDescent="0.3"/>
    <row r="39" spans="4:9" s="28" customFormat="1" ht="15.6" customHeight="1" x14ac:dyDescent="0.3"/>
    <row r="40" spans="4:9" s="28" customFormat="1" ht="15.6" customHeight="1" x14ac:dyDescent="0.3"/>
    <row r="41" spans="4:9" s="28" customFormat="1" ht="15.6" customHeight="1" x14ac:dyDescent="0.3"/>
    <row r="42" spans="4:9" s="28" customFormat="1" ht="15.6" customHeight="1" x14ac:dyDescent="0.3"/>
    <row r="43" spans="4:9" s="28" customFormat="1" ht="15.6" customHeight="1" x14ac:dyDescent="0.3"/>
    <row r="44" spans="4:9" s="28" customFormat="1" ht="15.6" customHeight="1" x14ac:dyDescent="0.3"/>
    <row r="45" spans="4:9" s="28" customFormat="1" ht="15.6" customHeight="1" x14ac:dyDescent="0.3"/>
    <row r="46" spans="4:9" s="28" customFormat="1" ht="15.6" customHeight="1" x14ac:dyDescent="0.3"/>
    <row r="47" spans="4:9" s="28" customFormat="1" ht="15.6" customHeight="1" x14ac:dyDescent="0.3"/>
    <row r="48" spans="4:9" s="28" customFormat="1" ht="15.6" customHeight="1" x14ac:dyDescent="0.3"/>
    <row r="49" s="28" customFormat="1" ht="15.6" customHeight="1" x14ac:dyDescent="0.3"/>
    <row r="50" s="28" customFormat="1" ht="15.6" customHeight="1" x14ac:dyDescent="0.3"/>
    <row r="51" s="28" customFormat="1" ht="15.6" customHeight="1" x14ac:dyDescent="0.3"/>
    <row r="52" s="28" customFormat="1" ht="15.6" customHeight="1" x14ac:dyDescent="0.3"/>
    <row r="53" s="28" customFormat="1" ht="15.6" customHeight="1" x14ac:dyDescent="0.3"/>
    <row r="54" s="28" customFormat="1" ht="15.6" customHeight="1" x14ac:dyDescent="0.3"/>
    <row r="55" s="28" customFormat="1" ht="15.6" customHeight="1" x14ac:dyDescent="0.3"/>
    <row r="56" s="28" customFormat="1" ht="15.6" customHeight="1" x14ac:dyDescent="0.3"/>
    <row r="57" s="28" customFormat="1" ht="15.6" customHeight="1" x14ac:dyDescent="0.3"/>
    <row r="58" s="28" customFormat="1" ht="15.6" customHeight="1" x14ac:dyDescent="0.3"/>
    <row r="59" s="28" customFormat="1" ht="15.6" customHeight="1" x14ac:dyDescent="0.3"/>
    <row r="60" s="28" customFormat="1" ht="15.6" customHeight="1" x14ac:dyDescent="0.3"/>
    <row r="61" s="28" customFormat="1" ht="15.6" customHeight="1" x14ac:dyDescent="0.3"/>
    <row r="62" s="28" customFormat="1" ht="15.6" customHeight="1" x14ac:dyDescent="0.3"/>
    <row r="63" s="28" customFormat="1" ht="15.6" customHeight="1" x14ac:dyDescent="0.3"/>
    <row r="64" s="28" customFormat="1" ht="15.6" customHeight="1" x14ac:dyDescent="0.3"/>
    <row r="65" s="28" customFormat="1" ht="15.6" customHeight="1" x14ac:dyDescent="0.3"/>
    <row r="66" s="28" customFormat="1" ht="15.6" customHeight="1" x14ac:dyDescent="0.3"/>
    <row r="67" s="28" customFormat="1" ht="15.6" customHeight="1" x14ac:dyDescent="0.3"/>
    <row r="68" s="28" customFormat="1" ht="15.6" customHeight="1" x14ac:dyDescent="0.3"/>
    <row r="69" s="28" customFormat="1" ht="15.6" customHeight="1" x14ac:dyDescent="0.3"/>
    <row r="70" s="28" customFormat="1" ht="15.6" customHeight="1" x14ac:dyDescent="0.3"/>
    <row r="71" s="28" customFormat="1" ht="15.6" customHeight="1" x14ac:dyDescent="0.3"/>
    <row r="72" s="28" customFormat="1" ht="15.6" customHeight="1" x14ac:dyDescent="0.3"/>
    <row r="73" s="28" customFormat="1" ht="15.6" customHeight="1" x14ac:dyDescent="0.3"/>
    <row r="74" s="28" customFormat="1" ht="15.6" customHeight="1" x14ac:dyDescent="0.3"/>
    <row r="75" s="28" customFormat="1" ht="15.6" customHeight="1" x14ac:dyDescent="0.3"/>
    <row r="76" s="28" customFormat="1" ht="15.6" customHeight="1" x14ac:dyDescent="0.3"/>
    <row r="77" s="28" customFormat="1" ht="15.6" customHeight="1" x14ac:dyDescent="0.3"/>
    <row r="78" s="28" customFormat="1" ht="15.6" customHeight="1" x14ac:dyDescent="0.3"/>
    <row r="79" s="28" customFormat="1" ht="15.6" customHeight="1" x14ac:dyDescent="0.3"/>
    <row r="80" s="28" customFormat="1" ht="15.6" customHeight="1" x14ac:dyDescent="0.3"/>
    <row r="81" s="28" customFormat="1" ht="15.6" customHeight="1" x14ac:dyDescent="0.3"/>
    <row r="82" s="28" customFormat="1" ht="15.6" customHeight="1" x14ac:dyDescent="0.3"/>
    <row r="83" s="28" customFormat="1" ht="15.6" customHeight="1" x14ac:dyDescent="0.3"/>
    <row r="84" s="28" customFormat="1" ht="15.6" customHeight="1" x14ac:dyDescent="0.3"/>
    <row r="85" s="28" customFormat="1" ht="15.6" customHeight="1" x14ac:dyDescent="0.3"/>
    <row r="86" s="28" customFormat="1" ht="15.6" customHeight="1" x14ac:dyDescent="0.3"/>
    <row r="87" s="28" customFormat="1" ht="15.6" customHeight="1" x14ac:dyDescent="0.3"/>
    <row r="88" s="28" customFormat="1" ht="15.6" customHeight="1" x14ac:dyDescent="0.3"/>
    <row r="89" s="28" customFormat="1" ht="15.6" customHeight="1" x14ac:dyDescent="0.3"/>
    <row r="90" s="28" customFormat="1" ht="15.6" customHeight="1" x14ac:dyDescent="0.3"/>
    <row r="91" s="28" customFormat="1" ht="15.6" customHeight="1" x14ac:dyDescent="0.3"/>
    <row r="92" s="28" customFormat="1" ht="15.6" customHeight="1" x14ac:dyDescent="0.3"/>
    <row r="93" s="28" customFormat="1" ht="15.6" customHeight="1" x14ac:dyDescent="0.3"/>
    <row r="94" s="28" customFormat="1" ht="15.6" customHeight="1" x14ac:dyDescent="0.3"/>
    <row r="95" s="28" customFormat="1" ht="15.6" customHeight="1" x14ac:dyDescent="0.3"/>
    <row r="96" s="28" customFormat="1" ht="15.6" customHeight="1" x14ac:dyDescent="0.3"/>
    <row r="97" s="28" customFormat="1" ht="15.6" customHeight="1" x14ac:dyDescent="0.3"/>
    <row r="98" s="28" customFormat="1" ht="15.6" customHeight="1" x14ac:dyDescent="0.3"/>
    <row r="99" s="28" customFormat="1" ht="15.6" customHeight="1" x14ac:dyDescent="0.3"/>
    <row r="100" s="28" customFormat="1" ht="15.6" customHeight="1" x14ac:dyDescent="0.3"/>
    <row r="101" s="28" customFormat="1" ht="15.6" customHeight="1" x14ac:dyDescent="0.3"/>
    <row r="102" s="28" customFormat="1" ht="15.6" customHeight="1" x14ac:dyDescent="0.3"/>
    <row r="103" s="28" customFormat="1" ht="15.6" customHeight="1" x14ac:dyDescent="0.3"/>
    <row r="104" s="28" customFormat="1" ht="15.6" customHeight="1" x14ac:dyDescent="0.3"/>
    <row r="105" s="28" customFormat="1" ht="15.6" customHeight="1" x14ac:dyDescent="0.3"/>
    <row r="106" s="28" customFormat="1" ht="15.6" customHeight="1" x14ac:dyDescent="0.3"/>
    <row r="107" s="28" customFormat="1" ht="15.6" customHeight="1" x14ac:dyDescent="0.3"/>
    <row r="108" s="28" customFormat="1" ht="15.6" customHeight="1" x14ac:dyDescent="0.3"/>
    <row r="109" s="28" customFormat="1" ht="15.6" customHeight="1" x14ac:dyDescent="0.3"/>
    <row r="110" s="28" customFormat="1" ht="15.6" customHeight="1" x14ac:dyDescent="0.3"/>
    <row r="111" s="28" customFormat="1" ht="15.6" customHeight="1" x14ac:dyDescent="0.3"/>
    <row r="112" s="28" customFormat="1" ht="15.6" customHeight="1" x14ac:dyDescent="0.3"/>
    <row r="113" s="28" customFormat="1" ht="15.6" customHeight="1" x14ac:dyDescent="0.3"/>
    <row r="114" s="28" customFormat="1" ht="15.6" customHeight="1" x14ac:dyDescent="0.3"/>
    <row r="115" s="28" customFormat="1" ht="15.6" customHeight="1" x14ac:dyDescent="0.3"/>
    <row r="116" s="28" customFormat="1" ht="15.6" customHeight="1" x14ac:dyDescent="0.3"/>
    <row r="117" s="28" customFormat="1" ht="15.6" customHeight="1" x14ac:dyDescent="0.3"/>
    <row r="118" s="28" customFormat="1" ht="15.6" customHeight="1" x14ac:dyDescent="0.3"/>
    <row r="119" s="28" customFormat="1" ht="15.6" customHeight="1" x14ac:dyDescent="0.3"/>
    <row r="120" s="28" customFormat="1" ht="15.6" customHeight="1" x14ac:dyDescent="0.3"/>
    <row r="121" s="28" customFormat="1" ht="15.6" customHeight="1" x14ac:dyDescent="0.3"/>
    <row r="122" s="28" customFormat="1" ht="15.6" customHeight="1" x14ac:dyDescent="0.3"/>
    <row r="123" s="28" customFormat="1" ht="15.6" customHeight="1" x14ac:dyDescent="0.3"/>
    <row r="124" s="28" customFormat="1" ht="15.6" customHeight="1" x14ac:dyDescent="0.3"/>
    <row r="125" s="28" customFormat="1" ht="15.6" customHeight="1" x14ac:dyDescent="0.3"/>
    <row r="126" s="28" customFormat="1" ht="15.6" customHeight="1" x14ac:dyDescent="0.3"/>
    <row r="127" s="28" customFormat="1" ht="15.6" customHeight="1" x14ac:dyDescent="0.3"/>
    <row r="128" s="28" customFormat="1" ht="15.6" customHeight="1" x14ac:dyDescent="0.3"/>
    <row r="129" s="28" customFormat="1" ht="15.6" customHeight="1" x14ac:dyDescent="0.3"/>
    <row r="130" s="28" customFormat="1" ht="15.6" customHeight="1" x14ac:dyDescent="0.3"/>
    <row r="131" s="28" customFormat="1" ht="15.6" customHeight="1" x14ac:dyDescent="0.3"/>
    <row r="132" s="28" customFormat="1" ht="15.6" customHeight="1" x14ac:dyDescent="0.3"/>
    <row r="133" s="28" customFormat="1" ht="15.6" customHeight="1" x14ac:dyDescent="0.3"/>
    <row r="134" s="28" customFormat="1" ht="15.6" customHeight="1" x14ac:dyDescent="0.3"/>
    <row r="135" s="28" customFormat="1" ht="15.6" customHeight="1" x14ac:dyDescent="0.3"/>
    <row r="136" s="28" customFormat="1" ht="15.6" customHeight="1" x14ac:dyDescent="0.3"/>
    <row r="137" s="28" customFormat="1" ht="15.6" customHeight="1" x14ac:dyDescent="0.3"/>
    <row r="138" s="28" customFormat="1" ht="15.6" customHeight="1" x14ac:dyDescent="0.3"/>
    <row r="139" s="28" customFormat="1" ht="15.6" customHeight="1" x14ac:dyDescent="0.3"/>
    <row r="140" s="28" customFormat="1" ht="15.6" customHeight="1" x14ac:dyDescent="0.3"/>
    <row r="141" s="28" customFormat="1" ht="15.6" customHeight="1" x14ac:dyDescent="0.3"/>
    <row r="142" s="28" customFormat="1" ht="15.6" customHeight="1" x14ac:dyDescent="0.3"/>
    <row r="143" s="28" customFormat="1" ht="15.6" customHeight="1" x14ac:dyDescent="0.3"/>
    <row r="144" s="28" customFormat="1" ht="15.6" customHeight="1" x14ac:dyDescent="0.3"/>
    <row r="145" s="28" customFormat="1" ht="15.6" customHeight="1" x14ac:dyDescent="0.3"/>
    <row r="146" s="28" customFormat="1" ht="15.6" customHeight="1" x14ac:dyDescent="0.3"/>
    <row r="147" s="28" customFormat="1" ht="15.6" customHeight="1" x14ac:dyDescent="0.3"/>
    <row r="148" s="28" customFormat="1" ht="15.6" customHeight="1" x14ac:dyDescent="0.3"/>
    <row r="149" s="28" customFormat="1" ht="15.6" customHeight="1" x14ac:dyDescent="0.3"/>
    <row r="150" s="28" customFormat="1" ht="15.6" customHeight="1" x14ac:dyDescent="0.3"/>
    <row r="151" s="28" customFormat="1" ht="15.6" customHeight="1" x14ac:dyDescent="0.3"/>
    <row r="152" s="28" customFormat="1" ht="15.6" customHeight="1" x14ac:dyDescent="0.3"/>
    <row r="153" s="28" customFormat="1" ht="15.6" customHeight="1" x14ac:dyDescent="0.3"/>
    <row r="154" s="28" customFormat="1" ht="15.6" customHeight="1" x14ac:dyDescent="0.3"/>
    <row r="155" s="28" customFormat="1" ht="15.6" customHeight="1" x14ac:dyDescent="0.3"/>
    <row r="156" s="28" customFormat="1" ht="15.6" customHeight="1" x14ac:dyDescent="0.3"/>
    <row r="157" s="28" customFormat="1" ht="15.6" customHeight="1" x14ac:dyDescent="0.3"/>
    <row r="158" s="28" customFormat="1" ht="15.6" customHeight="1" x14ac:dyDescent="0.3"/>
    <row r="159" s="28" customFormat="1" ht="15.6" customHeight="1" x14ac:dyDescent="0.3"/>
    <row r="160" s="28" customFormat="1" ht="15.6" customHeight="1" x14ac:dyDescent="0.3"/>
    <row r="161" s="28" customFormat="1" ht="15.6" customHeight="1" x14ac:dyDescent="0.3"/>
    <row r="162" s="28" customFormat="1" ht="15.6" customHeight="1" x14ac:dyDescent="0.3"/>
    <row r="163" s="28" customFormat="1" ht="15.6" customHeight="1" x14ac:dyDescent="0.3"/>
    <row r="164" s="28" customFormat="1" ht="15.6" customHeight="1" x14ac:dyDescent="0.3"/>
    <row r="165" s="28" customFormat="1" ht="15.6" customHeight="1" x14ac:dyDescent="0.3"/>
    <row r="166" s="28" customFormat="1" ht="15.6" customHeight="1" x14ac:dyDescent="0.3"/>
    <row r="167" s="28" customFormat="1" ht="15.6" customHeight="1" x14ac:dyDescent="0.3"/>
    <row r="168" s="28" customFormat="1" ht="15.6" customHeight="1" x14ac:dyDescent="0.3"/>
    <row r="169" s="28" customFormat="1" ht="15.6" customHeight="1" x14ac:dyDescent="0.3"/>
    <row r="170" s="28" customFormat="1" ht="15.6" customHeight="1" x14ac:dyDescent="0.3"/>
    <row r="171" s="28" customFormat="1" ht="15.6" customHeight="1" x14ac:dyDescent="0.3"/>
    <row r="172" s="28" customFormat="1" ht="15.6" customHeight="1" x14ac:dyDescent="0.3"/>
    <row r="173" s="28" customFormat="1" ht="15.6" customHeight="1" x14ac:dyDescent="0.3"/>
    <row r="174" s="28" customFormat="1" ht="15.6" customHeight="1" x14ac:dyDescent="0.3"/>
    <row r="175" s="28" customFormat="1" ht="15.6" customHeight="1" x14ac:dyDescent="0.3"/>
    <row r="176" s="28" customFormat="1" ht="15.6" customHeight="1" x14ac:dyDescent="0.3"/>
    <row r="177" s="28" customFormat="1" ht="15.6" customHeight="1" x14ac:dyDescent="0.3"/>
    <row r="178" s="28" customFormat="1" ht="15.6" customHeight="1" x14ac:dyDescent="0.3"/>
    <row r="179" s="28" customFormat="1" ht="15.6" customHeight="1" x14ac:dyDescent="0.3"/>
    <row r="180" s="28" customFormat="1" ht="15.6" customHeight="1" x14ac:dyDescent="0.3"/>
    <row r="181" s="28" customFormat="1" ht="15.6" customHeight="1" x14ac:dyDescent="0.3"/>
    <row r="182" s="28" customFormat="1" ht="15.6" customHeight="1" x14ac:dyDescent="0.3"/>
    <row r="183" s="28" customFormat="1" ht="15.6" customHeight="1" x14ac:dyDescent="0.3"/>
    <row r="184" s="28" customFormat="1" ht="15.6" customHeight="1" x14ac:dyDescent="0.3"/>
    <row r="185" s="28" customFormat="1" ht="15.6" customHeight="1" x14ac:dyDescent="0.3"/>
    <row r="186" s="28" customFormat="1" ht="15.6" customHeight="1" x14ac:dyDescent="0.3"/>
    <row r="187" s="28" customFormat="1" ht="15.6" customHeight="1" x14ac:dyDescent="0.3"/>
    <row r="188" s="28" customFormat="1" ht="15.6" customHeight="1" x14ac:dyDescent="0.3"/>
    <row r="189" s="28" customFormat="1" ht="15.6" customHeight="1" x14ac:dyDescent="0.3"/>
    <row r="190" s="28" customFormat="1" ht="15.6" customHeight="1" x14ac:dyDescent="0.3"/>
    <row r="191" s="28" customFormat="1" ht="15.6" customHeight="1" x14ac:dyDescent="0.3"/>
    <row r="192" s="28" customFormat="1" ht="15.6" customHeight="1" x14ac:dyDescent="0.3"/>
    <row r="193" s="28" customFormat="1" ht="15.6" customHeight="1" x14ac:dyDescent="0.3"/>
    <row r="194" s="28" customFormat="1" ht="15.6" customHeight="1" x14ac:dyDescent="0.3"/>
    <row r="195" s="28" customFormat="1" ht="15.6" customHeight="1" x14ac:dyDescent="0.3"/>
    <row r="196" s="28" customFormat="1" ht="15.6" customHeight="1" x14ac:dyDescent="0.3"/>
    <row r="197" s="28" customFormat="1" ht="15.6" customHeight="1" x14ac:dyDescent="0.3"/>
    <row r="198" s="28" customFormat="1" ht="15.6" customHeight="1" x14ac:dyDescent="0.3"/>
    <row r="199" s="28" customFormat="1" ht="15.6" customHeight="1" x14ac:dyDescent="0.3"/>
    <row r="200" s="28" customFormat="1" ht="15.6" customHeight="1" x14ac:dyDescent="0.3"/>
    <row r="201" s="28" customFormat="1" ht="15.6" customHeight="1" x14ac:dyDescent="0.3"/>
    <row r="202" s="28" customFormat="1" ht="15.6" customHeight="1" x14ac:dyDescent="0.3"/>
    <row r="203" s="28" customFormat="1" ht="15.6" customHeight="1" x14ac:dyDescent="0.3"/>
    <row r="204" s="28" customFormat="1" ht="15.6" customHeight="1" x14ac:dyDescent="0.3"/>
    <row r="205" s="28" customFormat="1" ht="15.6" customHeight="1" x14ac:dyDescent="0.3"/>
    <row r="206" s="28" customFormat="1" ht="15.6" customHeight="1" x14ac:dyDescent="0.3"/>
    <row r="207" s="28" customFormat="1" ht="15.6" customHeight="1" x14ac:dyDescent="0.3"/>
    <row r="208" s="28" customFormat="1" ht="15.6" customHeight="1" x14ac:dyDescent="0.3"/>
    <row r="209" s="28" customFormat="1" ht="15.6" customHeight="1" x14ac:dyDescent="0.3"/>
    <row r="210" s="28" customFormat="1" ht="15.6" customHeight="1" x14ac:dyDescent="0.3"/>
    <row r="211" s="28" customFormat="1" ht="15.6" customHeight="1" x14ac:dyDescent="0.3"/>
    <row r="212" s="28" customFormat="1" ht="15.6" customHeight="1" x14ac:dyDescent="0.3"/>
    <row r="213" s="28" customFormat="1" ht="15.6" customHeight="1" x14ac:dyDescent="0.3"/>
    <row r="214" s="28" customFormat="1" ht="15.6" customHeight="1" x14ac:dyDescent="0.3"/>
    <row r="215" s="28" customFormat="1" ht="15.6" customHeight="1" x14ac:dyDescent="0.3"/>
    <row r="216" s="28" customFormat="1" ht="15.6" customHeight="1" x14ac:dyDescent="0.3"/>
    <row r="217" s="28" customFormat="1" ht="15.6" customHeight="1" x14ac:dyDescent="0.3"/>
    <row r="218" s="28" customFormat="1" ht="15.6" customHeight="1" x14ac:dyDescent="0.3"/>
    <row r="219" s="28" customFormat="1" ht="15.6" customHeight="1" x14ac:dyDescent="0.3"/>
    <row r="220" s="28" customFormat="1" ht="15.6" customHeight="1" x14ac:dyDescent="0.3"/>
    <row r="221" s="28" customFormat="1" ht="15.6" customHeight="1" x14ac:dyDescent="0.3"/>
    <row r="222" s="28" customFormat="1" ht="15.6" customHeight="1" x14ac:dyDescent="0.3"/>
    <row r="223" s="28" customFormat="1" ht="15.6" customHeight="1" x14ac:dyDescent="0.3"/>
    <row r="224" s="28" customFormat="1" ht="15.6" customHeight="1" x14ac:dyDescent="0.3"/>
    <row r="225" s="28" customFormat="1" ht="15.6" customHeight="1" x14ac:dyDescent="0.3"/>
    <row r="226" s="28" customFormat="1" ht="15.6" customHeight="1" x14ac:dyDescent="0.3"/>
    <row r="227" s="28" customFormat="1" ht="15.6" customHeight="1" x14ac:dyDescent="0.3"/>
    <row r="228" s="28" customFormat="1" ht="15.6" customHeight="1" x14ac:dyDescent="0.3"/>
    <row r="229" s="28" customFormat="1" ht="15.6" customHeight="1" x14ac:dyDescent="0.3"/>
    <row r="230" s="28" customFormat="1" ht="15.6" customHeight="1" x14ac:dyDescent="0.3"/>
    <row r="231" s="28" customFormat="1" ht="15.6" customHeight="1" x14ac:dyDescent="0.3"/>
    <row r="232" s="28" customFormat="1" ht="15.6" customHeight="1" x14ac:dyDescent="0.3"/>
    <row r="233" s="28" customFormat="1" ht="15.6" customHeight="1" x14ac:dyDescent="0.3"/>
    <row r="234" s="28" customFormat="1" ht="15.6" customHeight="1" x14ac:dyDescent="0.3"/>
    <row r="235" s="28" customFormat="1" ht="15.6" customHeight="1" x14ac:dyDescent="0.3"/>
    <row r="236" s="28" customFormat="1" ht="15.6" customHeight="1" x14ac:dyDescent="0.3"/>
    <row r="237" s="28" customFormat="1" ht="15.6" customHeight="1" x14ac:dyDescent="0.3"/>
    <row r="238" s="28" customFormat="1" ht="15.6" customHeight="1" x14ac:dyDescent="0.3"/>
    <row r="239" s="28" customFormat="1" ht="15.6" customHeight="1" x14ac:dyDescent="0.3"/>
    <row r="240" s="28" customFormat="1" ht="15.6" customHeight="1" x14ac:dyDescent="0.3"/>
    <row r="241" s="28" customFormat="1" ht="15.6" customHeight="1" x14ac:dyDescent="0.3"/>
    <row r="242" s="28" customFormat="1" ht="15.6" customHeight="1" x14ac:dyDescent="0.3"/>
    <row r="243" s="28" customFormat="1" ht="15.6" customHeight="1" x14ac:dyDescent="0.3"/>
    <row r="244" s="28" customFormat="1" ht="15.6" customHeight="1" x14ac:dyDescent="0.3"/>
    <row r="245" s="28" customFormat="1" ht="15.6" customHeight="1" x14ac:dyDescent="0.3"/>
    <row r="246" s="28" customFormat="1" ht="15.6" customHeight="1" x14ac:dyDescent="0.3"/>
    <row r="247" s="28" customFormat="1" ht="15.6" customHeight="1" x14ac:dyDescent="0.3"/>
    <row r="248" s="28" customFormat="1" ht="15.6" customHeight="1" x14ac:dyDescent="0.3"/>
    <row r="249" s="28" customFormat="1" ht="15.6" customHeight="1" x14ac:dyDescent="0.3"/>
    <row r="250" s="28" customFormat="1" ht="15.6" customHeight="1" x14ac:dyDescent="0.3"/>
    <row r="251" s="28" customFormat="1" ht="15.6" customHeight="1" x14ac:dyDescent="0.3"/>
    <row r="252" s="28" customFormat="1" ht="15.6" customHeight="1" x14ac:dyDescent="0.3"/>
    <row r="253" s="28" customFormat="1" ht="15.6" customHeight="1" x14ac:dyDescent="0.3"/>
    <row r="254" s="28" customFormat="1" ht="15.6" customHeight="1" x14ac:dyDescent="0.3"/>
    <row r="255" s="28" customFormat="1" ht="15.6" customHeight="1" x14ac:dyDescent="0.3"/>
    <row r="256" s="28" customFormat="1" ht="15.6" customHeight="1" x14ac:dyDescent="0.3"/>
    <row r="257" s="28" customFormat="1" ht="15.6" customHeight="1" x14ac:dyDescent="0.3"/>
    <row r="258" s="28" customFormat="1" ht="15.6" customHeight="1" x14ac:dyDescent="0.3"/>
    <row r="259" s="28" customFormat="1" ht="15.6" customHeight="1" x14ac:dyDescent="0.3"/>
    <row r="260" s="28" customFormat="1" ht="15.6" customHeight="1" x14ac:dyDescent="0.3"/>
    <row r="261" s="28" customFormat="1" ht="15.6" customHeight="1" x14ac:dyDescent="0.3"/>
    <row r="262" s="28" customFormat="1" ht="15.6" customHeight="1" x14ac:dyDescent="0.3"/>
    <row r="263" s="28" customFormat="1" ht="15.6" customHeight="1" x14ac:dyDescent="0.3"/>
    <row r="264" s="28" customFormat="1" ht="15.6" customHeight="1" x14ac:dyDescent="0.3"/>
    <row r="265" s="28" customFormat="1" ht="15.6" customHeight="1" x14ac:dyDescent="0.3"/>
    <row r="266" s="28" customFormat="1" ht="15.6" customHeight="1" x14ac:dyDescent="0.3"/>
    <row r="267" s="28" customFormat="1" ht="15.6" customHeight="1" x14ac:dyDescent="0.3"/>
    <row r="268" s="28" customFormat="1" ht="15.6" customHeight="1" x14ac:dyDescent="0.3"/>
    <row r="269" s="28" customFormat="1" ht="15.6" customHeight="1" x14ac:dyDescent="0.3"/>
    <row r="270" s="28" customFormat="1" ht="15.6" customHeight="1" x14ac:dyDescent="0.3"/>
    <row r="271" s="28" customFormat="1" ht="15.6" customHeight="1" x14ac:dyDescent="0.3"/>
    <row r="272" s="28" customFormat="1" ht="15.6" customHeight="1" x14ac:dyDescent="0.3"/>
    <row r="273" s="28" customFormat="1" ht="15.6" customHeight="1" x14ac:dyDescent="0.3"/>
    <row r="274" s="28" customFormat="1" ht="15.6" customHeight="1" x14ac:dyDescent="0.3"/>
    <row r="275" s="28" customFormat="1" ht="15.6" customHeight="1" x14ac:dyDescent="0.3"/>
    <row r="276" s="28" customFormat="1" ht="15.6" customHeight="1" x14ac:dyDescent="0.3"/>
    <row r="277" s="28" customFormat="1" ht="15.6" customHeight="1" x14ac:dyDescent="0.3"/>
    <row r="278" s="28" customFormat="1" ht="15.6" customHeight="1" x14ac:dyDescent="0.3"/>
    <row r="279" s="28" customFormat="1" ht="15.6" customHeight="1" x14ac:dyDescent="0.3"/>
    <row r="280" s="28" customFormat="1" ht="15.6" customHeight="1" x14ac:dyDescent="0.3"/>
    <row r="281" s="28" customFormat="1" ht="15.6" customHeight="1" x14ac:dyDescent="0.3"/>
    <row r="282" s="28" customFormat="1" ht="15.6" customHeight="1" x14ac:dyDescent="0.3"/>
    <row r="283" s="28" customFormat="1" ht="15.6" customHeight="1" x14ac:dyDescent="0.3"/>
    <row r="284" s="28" customFormat="1" ht="15.6" customHeight="1" x14ac:dyDescent="0.3"/>
    <row r="285" s="28" customFormat="1" ht="15.6" customHeight="1" x14ac:dyDescent="0.3"/>
    <row r="286" s="28" customFormat="1" ht="15.6" customHeight="1" x14ac:dyDescent="0.3"/>
    <row r="287" s="28" customFormat="1" ht="15.6" customHeight="1" x14ac:dyDescent="0.3"/>
    <row r="288" s="28" customFormat="1" ht="15.6" customHeight="1" x14ac:dyDescent="0.3"/>
    <row r="289" s="28" customFormat="1" ht="15.6" customHeight="1" x14ac:dyDescent="0.3"/>
    <row r="290" s="28" customFormat="1" ht="15.6" customHeight="1" x14ac:dyDescent="0.3"/>
    <row r="291" s="28" customFormat="1" ht="15.6" customHeight="1" x14ac:dyDescent="0.3"/>
    <row r="292" s="28" customFormat="1" ht="15.6" customHeight="1" x14ac:dyDescent="0.3"/>
    <row r="293" s="28" customFormat="1" ht="15.6" customHeight="1" x14ac:dyDescent="0.3"/>
    <row r="294" s="28" customFormat="1" ht="15.6" customHeight="1" x14ac:dyDescent="0.3"/>
    <row r="295" s="28" customFormat="1" ht="15.6" customHeight="1" x14ac:dyDescent="0.3"/>
    <row r="296" s="28" customFormat="1" ht="15.6" customHeight="1" x14ac:dyDescent="0.3"/>
    <row r="297" s="28" customFormat="1" ht="15.6" customHeight="1" x14ac:dyDescent="0.3"/>
    <row r="298" s="28" customFormat="1" ht="15.6" customHeight="1" x14ac:dyDescent="0.3"/>
    <row r="299" s="28" customFormat="1" ht="15.6" customHeight="1" x14ac:dyDescent="0.3"/>
    <row r="300" s="28" customFormat="1" ht="15.6" customHeight="1" x14ac:dyDescent="0.3"/>
    <row r="301" s="28" customFormat="1" ht="15.6" customHeight="1" x14ac:dyDescent="0.3"/>
    <row r="302" s="28" customFormat="1" ht="15.6" customHeight="1" x14ac:dyDescent="0.3"/>
    <row r="303" s="28" customFormat="1" ht="15.6" customHeight="1" x14ac:dyDescent="0.3"/>
    <row r="304" s="28" customFormat="1" ht="15.6" customHeight="1" x14ac:dyDescent="0.3"/>
    <row r="305" s="28" customFormat="1" ht="15.6" customHeight="1" x14ac:dyDescent="0.3"/>
    <row r="306" s="28" customFormat="1" ht="15.6" customHeight="1" x14ac:dyDescent="0.3"/>
    <row r="307" s="28" customFormat="1" ht="15.6" customHeight="1" x14ac:dyDescent="0.3"/>
    <row r="308" s="28" customFormat="1" ht="15.6" customHeight="1" x14ac:dyDescent="0.3"/>
    <row r="309" s="28" customFormat="1" ht="15.6" customHeight="1" x14ac:dyDescent="0.3"/>
    <row r="310" s="28" customFormat="1" ht="15.6" customHeight="1" x14ac:dyDescent="0.3"/>
    <row r="311" s="28" customFormat="1" ht="15.6" customHeight="1" x14ac:dyDescent="0.3"/>
    <row r="312" s="28" customFormat="1" ht="15.6" customHeight="1" x14ac:dyDescent="0.3"/>
    <row r="313" s="28" customFormat="1" ht="15.6" customHeight="1" x14ac:dyDescent="0.3"/>
    <row r="314" s="28" customFormat="1" ht="15.6" customHeight="1" x14ac:dyDescent="0.3"/>
    <row r="315" s="28" customFormat="1" ht="15.6" customHeight="1" x14ac:dyDescent="0.3"/>
    <row r="316" s="28" customFormat="1" ht="15.6" customHeight="1" x14ac:dyDescent="0.3"/>
    <row r="317" s="28" customFormat="1" ht="15.6" customHeight="1" x14ac:dyDescent="0.3"/>
    <row r="318" s="28" customFormat="1" ht="15.6" customHeight="1" x14ac:dyDescent="0.3"/>
    <row r="319" s="28" customFormat="1" ht="15.6" customHeight="1" x14ac:dyDescent="0.3"/>
    <row r="320" s="28" customFormat="1" ht="15.6" customHeight="1" x14ac:dyDescent="0.3"/>
    <row r="321" s="28" customFormat="1" ht="15.6" customHeight="1" x14ac:dyDescent="0.3"/>
    <row r="322" s="28" customFormat="1" ht="15.6" customHeight="1" x14ac:dyDescent="0.3"/>
    <row r="323" s="28" customFormat="1" ht="15.6" customHeight="1" x14ac:dyDescent="0.3"/>
    <row r="324" s="28" customFormat="1" ht="15.6" customHeight="1" x14ac:dyDescent="0.3"/>
    <row r="325" s="28" customFormat="1" ht="15.6" customHeight="1" x14ac:dyDescent="0.3"/>
  </sheetData>
  <mergeCells count="3">
    <mergeCell ref="D4:G4"/>
    <mergeCell ref="D5:G5"/>
    <mergeCell ref="D3:G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48C5-8031-4A9E-BEF4-9B34FAF33CF2}">
  <sheetPr>
    <tabColor theme="8" tint="0.39997558519241921"/>
  </sheetPr>
  <dimension ref="A1:BF453"/>
  <sheetViews>
    <sheetView showGridLines="0" zoomScaleNormal="100" workbookViewId="0">
      <selection activeCell="G30" sqref="G30"/>
    </sheetView>
  </sheetViews>
  <sheetFormatPr defaultRowHeight="15.6" x14ac:dyDescent="0.3"/>
  <cols>
    <col min="1" max="1" width="8.69921875" style="28" customWidth="1"/>
    <col min="2" max="2" width="33.8984375" style="28" customWidth="1"/>
    <col min="3" max="3" width="8.69921875" style="28"/>
    <col min="4" max="4" width="16.69921875" style="31" customWidth="1"/>
    <col min="5" max="5" width="32.09765625" style="31" customWidth="1"/>
    <col min="6" max="6" width="10.19921875" style="31" customWidth="1"/>
    <col min="7" max="7" width="10.3984375" style="31" customWidth="1"/>
    <col min="8" max="10" width="8.8984375" style="31" bestFit="1" customWidth="1"/>
    <col min="11" max="11" width="10.19921875" style="31" bestFit="1" customWidth="1"/>
    <col min="12" max="12" width="10.09765625" style="31" bestFit="1" customWidth="1"/>
    <col min="13" max="13" width="9.3984375" style="31" bestFit="1" customWidth="1"/>
    <col min="14" max="14" width="9.69921875" style="31" customWidth="1"/>
    <col min="15" max="15" width="10.19921875" style="31" bestFit="1" customWidth="1"/>
    <col min="16" max="17" width="9.8984375" style="31" customWidth="1"/>
    <col min="18" max="18" width="10.5" style="31" customWidth="1"/>
    <col min="19" max="19" width="9.19921875" style="31" customWidth="1"/>
    <col min="20" max="20" width="10.19921875" style="31" customWidth="1"/>
    <col min="21" max="21" width="10.19921875" style="31" bestFit="1" customWidth="1"/>
    <col min="22" max="22" width="24.19921875" style="31" customWidth="1"/>
    <col min="23" max="58" width="8.69921875" style="28"/>
  </cols>
  <sheetData>
    <row r="1" spans="2:22" s="28" customFormat="1" x14ac:dyDescent="0.3"/>
    <row r="2" spans="2:22" s="28" customFormat="1" ht="15" customHeight="1" thickBot="1" x14ac:dyDescent="0.35"/>
    <row r="3" spans="2:22" ht="15" customHeight="1" x14ac:dyDescent="0.3">
      <c r="D3" s="363" t="s">
        <v>117</v>
      </c>
      <c r="E3" s="364"/>
      <c r="F3" s="364"/>
      <c r="G3" s="364"/>
      <c r="H3" s="364"/>
      <c r="I3" s="364"/>
      <c r="J3" s="364"/>
      <c r="K3" s="364"/>
      <c r="L3" s="364"/>
      <c r="M3" s="364"/>
      <c r="N3" s="364"/>
      <c r="O3" s="364"/>
      <c r="P3" s="364"/>
      <c r="Q3" s="364"/>
      <c r="R3" s="364"/>
      <c r="S3" s="364"/>
      <c r="T3" s="364"/>
      <c r="U3" s="364"/>
      <c r="V3" s="283"/>
    </row>
    <row r="4" spans="2:22" ht="15" customHeight="1" thickBot="1" x14ac:dyDescent="0.35">
      <c r="D4" s="365"/>
      <c r="E4" s="366"/>
      <c r="F4" s="366"/>
      <c r="G4" s="366"/>
      <c r="H4" s="366"/>
      <c r="I4" s="366"/>
      <c r="J4" s="366"/>
      <c r="K4" s="366"/>
      <c r="L4" s="366"/>
      <c r="M4" s="366"/>
      <c r="N4" s="366"/>
      <c r="O4" s="366"/>
      <c r="P4" s="366"/>
      <c r="Q4" s="366"/>
      <c r="R4" s="366"/>
      <c r="S4" s="366"/>
      <c r="T4" s="366"/>
      <c r="U4" s="366"/>
      <c r="V4" s="284" t="s">
        <v>118</v>
      </c>
    </row>
    <row r="5" spans="2:22" ht="49.95" customHeight="1" thickTop="1" thickBot="1" x14ac:dyDescent="0.35">
      <c r="D5" s="271" t="s">
        <v>37</v>
      </c>
      <c r="E5" s="272" t="s">
        <v>38</v>
      </c>
      <c r="F5" s="273" t="s">
        <v>119</v>
      </c>
      <c r="G5" s="274" t="s">
        <v>120</v>
      </c>
      <c r="H5" s="275" t="s">
        <v>60</v>
      </c>
      <c r="I5" s="275" t="s">
        <v>121</v>
      </c>
      <c r="J5" s="275" t="s">
        <v>54</v>
      </c>
      <c r="K5" s="275" t="s">
        <v>10</v>
      </c>
      <c r="L5" s="275" t="s">
        <v>19</v>
      </c>
      <c r="M5" s="275" t="s">
        <v>18</v>
      </c>
      <c r="N5" s="275" t="s">
        <v>24</v>
      </c>
      <c r="O5" s="276" t="s">
        <v>122</v>
      </c>
      <c r="P5" s="277" t="s">
        <v>33</v>
      </c>
      <c r="Q5" s="278" t="s">
        <v>61</v>
      </c>
      <c r="R5" s="278" t="s">
        <v>32</v>
      </c>
      <c r="S5" s="278" t="s">
        <v>123</v>
      </c>
      <c r="T5" s="278" t="s">
        <v>67</v>
      </c>
      <c r="U5" s="278" t="s">
        <v>124</v>
      </c>
      <c r="V5" s="279"/>
    </row>
    <row r="6" spans="2:22" ht="16.2" customHeight="1" thickBot="1" x14ac:dyDescent="0.35">
      <c r="D6" s="367"/>
      <c r="E6" s="368"/>
      <c r="F6" s="369"/>
      <c r="G6" s="370"/>
      <c r="H6" s="36" t="s">
        <v>9</v>
      </c>
      <c r="I6" s="36" t="s">
        <v>9</v>
      </c>
      <c r="J6" s="36" t="s">
        <v>9</v>
      </c>
      <c r="K6" s="36" t="s">
        <v>9</v>
      </c>
      <c r="L6" s="36" t="s">
        <v>9</v>
      </c>
      <c r="M6" s="36" t="s">
        <v>9</v>
      </c>
      <c r="N6" s="36" t="s">
        <v>9</v>
      </c>
      <c r="O6" s="35" t="s">
        <v>9</v>
      </c>
      <c r="P6" s="35" t="s">
        <v>9</v>
      </c>
      <c r="Q6" s="35" t="s">
        <v>9</v>
      </c>
      <c r="R6" s="35" t="s">
        <v>9</v>
      </c>
      <c r="S6" s="35" t="s">
        <v>9</v>
      </c>
      <c r="T6" s="35" t="s">
        <v>9</v>
      </c>
      <c r="U6" s="36" t="s">
        <v>9</v>
      </c>
      <c r="V6" s="81"/>
    </row>
    <row r="7" spans="2:22" ht="15" customHeight="1" thickBot="1" x14ac:dyDescent="0.35">
      <c r="D7" s="37">
        <v>44351</v>
      </c>
      <c r="E7" s="84" t="s">
        <v>61</v>
      </c>
      <c r="F7" s="88"/>
      <c r="G7" s="88" t="s">
        <v>125</v>
      </c>
      <c r="H7" s="90"/>
      <c r="I7" s="90"/>
      <c r="J7" s="90"/>
      <c r="K7" s="92">
        <v>240</v>
      </c>
      <c r="L7" s="90">
        <f>K7/11</f>
        <v>21.818181818181817</v>
      </c>
      <c r="M7" s="90"/>
      <c r="N7" s="90"/>
      <c r="O7" s="90"/>
      <c r="P7" s="90"/>
      <c r="Q7" s="90">
        <f>K7-L7</f>
        <v>218.18181818181819</v>
      </c>
      <c r="R7" s="90"/>
      <c r="S7" s="90"/>
      <c r="T7" s="90"/>
      <c r="U7" s="88"/>
      <c r="V7" s="83"/>
    </row>
    <row r="8" spans="2:22" ht="15" customHeight="1" thickBot="1" x14ac:dyDescent="0.35">
      <c r="D8" s="37">
        <v>44352</v>
      </c>
      <c r="E8" s="85" t="s">
        <v>89</v>
      </c>
      <c r="F8" s="34"/>
      <c r="G8" s="34" t="s">
        <v>125</v>
      </c>
      <c r="H8" s="91"/>
      <c r="I8" s="91"/>
      <c r="J8" s="91"/>
      <c r="K8" s="93">
        <v>250</v>
      </c>
      <c r="L8" s="91">
        <f t="shared" ref="L8:L22" si="0">K8/11</f>
        <v>22.727272727272727</v>
      </c>
      <c r="M8" s="91"/>
      <c r="N8" s="91"/>
      <c r="O8" s="91"/>
      <c r="P8" s="91"/>
      <c r="Q8" s="91"/>
      <c r="R8" s="91">
        <f>K8-L8</f>
        <v>227.27272727272728</v>
      </c>
      <c r="S8" s="91"/>
      <c r="T8" s="91"/>
      <c r="U8" s="34"/>
      <c r="V8" s="83"/>
    </row>
    <row r="9" spans="2:22" ht="15" customHeight="1" thickBot="1" x14ac:dyDescent="0.35">
      <c r="B9" s="135" t="s">
        <v>82</v>
      </c>
      <c r="D9" s="37">
        <v>44355</v>
      </c>
      <c r="E9" s="85" t="s">
        <v>126</v>
      </c>
      <c r="F9" s="34"/>
      <c r="G9" s="34" t="s">
        <v>125</v>
      </c>
      <c r="H9" s="91"/>
      <c r="I9" s="91"/>
      <c r="J9" s="91"/>
      <c r="K9" s="93">
        <v>3000</v>
      </c>
      <c r="L9" s="91"/>
      <c r="M9" s="91"/>
      <c r="N9" s="91"/>
      <c r="O9" s="91"/>
      <c r="P9" s="91"/>
      <c r="Q9" s="91"/>
      <c r="R9" s="91"/>
      <c r="S9" s="91"/>
      <c r="T9" s="91"/>
      <c r="U9" s="91">
        <f>K9</f>
        <v>3000</v>
      </c>
      <c r="V9" s="83" t="s">
        <v>127</v>
      </c>
    </row>
    <row r="10" spans="2:22" ht="15" customHeight="1" thickBot="1" x14ac:dyDescent="0.35">
      <c r="B10" s="135" t="s">
        <v>3</v>
      </c>
      <c r="D10" s="37">
        <v>44355</v>
      </c>
      <c r="E10" s="85" t="s">
        <v>128</v>
      </c>
      <c r="F10" s="34"/>
      <c r="G10" s="34" t="s">
        <v>125</v>
      </c>
      <c r="H10" s="91"/>
      <c r="I10" s="91"/>
      <c r="J10" s="91"/>
      <c r="K10" s="93">
        <v>88</v>
      </c>
      <c r="L10" s="91">
        <f t="shared" si="0"/>
        <v>8</v>
      </c>
      <c r="M10" s="91"/>
      <c r="N10" s="91"/>
      <c r="O10" s="91"/>
      <c r="P10" s="91"/>
      <c r="Q10" s="91"/>
      <c r="R10" s="91"/>
      <c r="S10" s="91">
        <f>K10-L10</f>
        <v>80</v>
      </c>
      <c r="T10" s="91"/>
      <c r="U10" s="34"/>
      <c r="V10" s="83"/>
    </row>
    <row r="11" spans="2:22" ht="15" customHeight="1" thickBot="1" x14ac:dyDescent="0.35">
      <c r="B11" s="135" t="s">
        <v>130</v>
      </c>
      <c r="D11" s="37">
        <v>44356</v>
      </c>
      <c r="E11" s="85" t="s">
        <v>129</v>
      </c>
      <c r="F11" s="34"/>
      <c r="G11" s="34" t="s">
        <v>125</v>
      </c>
      <c r="H11" s="91">
        <v>20</v>
      </c>
      <c r="I11" s="91">
        <v>2</v>
      </c>
      <c r="J11" s="91">
        <v>22</v>
      </c>
      <c r="K11" s="93">
        <v>240</v>
      </c>
      <c r="L11" s="91"/>
      <c r="M11" s="91">
        <v>240</v>
      </c>
      <c r="N11" s="91"/>
      <c r="O11" s="91"/>
      <c r="P11" s="91"/>
      <c r="Q11" s="91"/>
      <c r="R11" s="91"/>
      <c r="S11" s="91"/>
      <c r="T11" s="91"/>
      <c r="U11" s="34"/>
      <c r="V11" s="83"/>
    </row>
    <row r="12" spans="2:22" ht="15" customHeight="1" thickBot="1" x14ac:dyDescent="0.35">
      <c r="D12" s="37">
        <v>44359</v>
      </c>
      <c r="E12" s="85" t="s">
        <v>129</v>
      </c>
      <c r="F12" s="34"/>
      <c r="G12" s="34" t="s">
        <v>125</v>
      </c>
      <c r="H12" s="91"/>
      <c r="I12" s="91"/>
      <c r="J12" s="91"/>
      <c r="K12" s="93">
        <v>125</v>
      </c>
      <c r="L12" s="91"/>
      <c r="M12" s="91">
        <v>125</v>
      </c>
      <c r="N12" s="91"/>
      <c r="O12" s="91"/>
      <c r="P12" s="91"/>
      <c r="Q12" s="91"/>
      <c r="R12" s="91"/>
      <c r="S12" s="91"/>
      <c r="T12" s="91"/>
      <c r="U12" s="34"/>
      <c r="V12" s="83"/>
    </row>
    <row r="13" spans="2:22" ht="15" customHeight="1" thickBot="1" x14ac:dyDescent="0.35">
      <c r="D13" s="37">
        <v>44360</v>
      </c>
      <c r="E13" s="86" t="s">
        <v>24</v>
      </c>
      <c r="F13" s="34"/>
      <c r="G13" s="34" t="s">
        <v>131</v>
      </c>
      <c r="H13" s="91"/>
      <c r="I13" s="91"/>
      <c r="J13" s="91"/>
      <c r="K13" s="93">
        <v>250</v>
      </c>
      <c r="L13" s="91">
        <f t="shared" si="0"/>
        <v>22.727272727272727</v>
      </c>
      <c r="M13" s="91"/>
      <c r="N13" s="91">
        <f>K13-L13</f>
        <v>227.27272727272728</v>
      </c>
      <c r="O13" s="91"/>
      <c r="P13" s="91"/>
      <c r="Q13" s="91"/>
      <c r="R13" s="91"/>
      <c r="S13" s="91"/>
      <c r="T13" s="91"/>
      <c r="U13" s="34"/>
      <c r="V13" s="83"/>
    </row>
    <row r="14" spans="2:22" ht="15" customHeight="1" thickBot="1" x14ac:dyDescent="0.35">
      <c r="B14" s="30"/>
      <c r="D14" s="37">
        <v>44362</v>
      </c>
      <c r="E14" s="85" t="s">
        <v>122</v>
      </c>
      <c r="F14" s="34"/>
      <c r="G14" s="34" t="s">
        <v>125</v>
      </c>
      <c r="H14" s="91"/>
      <c r="I14" s="91"/>
      <c r="J14" s="91"/>
      <c r="K14" s="93">
        <v>5635</v>
      </c>
      <c r="L14" s="91"/>
      <c r="M14" s="91"/>
      <c r="N14" s="91"/>
      <c r="O14" s="91">
        <f>K14</f>
        <v>5635</v>
      </c>
      <c r="P14" s="91"/>
      <c r="Q14" s="91"/>
      <c r="R14" s="91"/>
      <c r="S14" s="91"/>
      <c r="T14" s="91"/>
      <c r="U14" s="34"/>
      <c r="V14" s="83"/>
    </row>
    <row r="15" spans="2:22" ht="15" customHeight="1" thickBot="1" x14ac:dyDescent="0.35">
      <c r="D15" s="37">
        <v>44365</v>
      </c>
      <c r="E15" s="85" t="s">
        <v>33</v>
      </c>
      <c r="F15" s="34"/>
      <c r="G15" s="34" t="s">
        <v>125</v>
      </c>
      <c r="H15" s="91"/>
      <c r="I15" s="91"/>
      <c r="J15" s="91"/>
      <c r="K15" s="93">
        <v>1090</v>
      </c>
      <c r="L15" s="91">
        <f t="shared" si="0"/>
        <v>99.090909090909093</v>
      </c>
      <c r="M15" s="91"/>
      <c r="N15" s="91"/>
      <c r="O15" s="91"/>
      <c r="P15" s="91">
        <f>K15-L15</f>
        <v>990.90909090909088</v>
      </c>
      <c r="Q15" s="91"/>
      <c r="R15" s="91"/>
      <c r="S15" s="91"/>
      <c r="T15" s="91"/>
      <c r="U15" s="34"/>
      <c r="V15" s="83"/>
    </row>
    <row r="16" spans="2:22" ht="15" customHeight="1" thickBot="1" x14ac:dyDescent="0.35">
      <c r="D16" s="37">
        <v>44370</v>
      </c>
      <c r="E16" s="85" t="s">
        <v>129</v>
      </c>
      <c r="F16" s="34"/>
      <c r="G16" s="34" t="s">
        <v>132</v>
      </c>
      <c r="H16" s="91">
        <v>45.45</v>
      </c>
      <c r="I16" s="91">
        <v>4.55</v>
      </c>
      <c r="J16" s="91">
        <v>50</v>
      </c>
      <c r="K16" s="93">
        <v>550</v>
      </c>
      <c r="L16" s="91"/>
      <c r="M16" s="91">
        <v>550</v>
      </c>
      <c r="N16" s="91"/>
      <c r="O16" s="91"/>
      <c r="P16" s="91"/>
      <c r="Q16" s="91"/>
      <c r="R16" s="91"/>
      <c r="S16" s="91"/>
      <c r="T16" s="91"/>
      <c r="U16" s="34"/>
      <c r="V16" s="83"/>
    </row>
    <row r="17" spans="4:22" ht="15" customHeight="1" thickBot="1" x14ac:dyDescent="0.35">
      <c r="D17" s="37">
        <v>44370</v>
      </c>
      <c r="E17" s="85" t="s">
        <v>133</v>
      </c>
      <c r="F17" s="34"/>
      <c r="G17" s="34" t="s">
        <v>125</v>
      </c>
      <c r="H17" s="91"/>
      <c r="I17" s="91"/>
      <c r="J17" s="91"/>
      <c r="K17" s="93">
        <v>250</v>
      </c>
      <c r="L17" s="91">
        <f t="shared" si="0"/>
        <v>22.727272727272727</v>
      </c>
      <c r="M17" s="91"/>
      <c r="N17" s="91"/>
      <c r="O17" s="91"/>
      <c r="P17" s="91"/>
      <c r="Q17" s="91"/>
      <c r="R17" s="91"/>
      <c r="S17" s="91"/>
      <c r="T17" s="91"/>
      <c r="U17" s="91">
        <f>K17-L17</f>
        <v>227.27272727272728</v>
      </c>
      <c r="V17" s="83" t="s">
        <v>27</v>
      </c>
    </row>
    <row r="18" spans="4:22" ht="15" customHeight="1" thickBot="1" x14ac:dyDescent="0.35">
      <c r="D18" s="37">
        <v>44372</v>
      </c>
      <c r="E18" s="85" t="s">
        <v>67</v>
      </c>
      <c r="F18" s="34"/>
      <c r="G18" s="34" t="s">
        <v>125</v>
      </c>
      <c r="H18" s="91"/>
      <c r="I18" s="91"/>
      <c r="J18" s="91"/>
      <c r="K18" s="93">
        <v>340</v>
      </c>
      <c r="L18" s="91">
        <f t="shared" si="0"/>
        <v>30.90909090909091</v>
      </c>
      <c r="M18" s="91"/>
      <c r="N18" s="91"/>
      <c r="O18" s="91"/>
      <c r="P18" s="91"/>
      <c r="Q18" s="91"/>
      <c r="R18" s="91"/>
      <c r="S18" s="91"/>
      <c r="T18" s="91">
        <f>K18-L18</f>
        <v>309.09090909090907</v>
      </c>
      <c r="U18" s="34"/>
      <c r="V18" s="83"/>
    </row>
    <row r="19" spans="4:22" ht="15" customHeight="1" thickBot="1" x14ac:dyDescent="0.35">
      <c r="D19" s="37">
        <v>44373</v>
      </c>
      <c r="E19" s="85" t="s">
        <v>134</v>
      </c>
      <c r="F19" s="34"/>
      <c r="G19" s="34" t="s">
        <v>125</v>
      </c>
      <c r="H19" s="91"/>
      <c r="I19" s="91"/>
      <c r="J19" s="91"/>
      <c r="K19" s="93">
        <v>2500</v>
      </c>
      <c r="L19" s="91">
        <f t="shared" si="0"/>
        <v>227.27272727272728</v>
      </c>
      <c r="M19" s="91"/>
      <c r="N19" s="91"/>
      <c r="O19" s="91"/>
      <c r="P19" s="91"/>
      <c r="Q19" s="91"/>
      <c r="R19" s="91"/>
      <c r="S19" s="91"/>
      <c r="T19" s="91"/>
      <c r="U19" s="91">
        <f>K19-L19</f>
        <v>2272.7272727272725</v>
      </c>
      <c r="V19" s="83" t="s">
        <v>31</v>
      </c>
    </row>
    <row r="20" spans="4:22" ht="15" customHeight="1" thickBot="1" x14ac:dyDescent="0.35">
      <c r="D20" s="37">
        <v>44374</v>
      </c>
      <c r="E20" s="85" t="s">
        <v>24</v>
      </c>
      <c r="F20" s="34"/>
      <c r="G20" s="34" t="s">
        <v>125</v>
      </c>
      <c r="H20" s="91"/>
      <c r="I20" s="91"/>
      <c r="J20" s="91"/>
      <c r="K20" s="93">
        <v>450</v>
      </c>
      <c r="L20" s="91">
        <f t="shared" si="0"/>
        <v>40.909090909090907</v>
      </c>
      <c r="M20" s="91"/>
      <c r="N20" s="91">
        <f>K20-L20</f>
        <v>409.09090909090912</v>
      </c>
      <c r="O20" s="91"/>
      <c r="P20" s="91"/>
      <c r="Q20" s="91"/>
      <c r="R20" s="91"/>
      <c r="S20" s="91"/>
      <c r="T20" s="91"/>
      <c r="U20" s="34"/>
      <c r="V20" s="83"/>
    </row>
    <row r="21" spans="4:22" ht="15" customHeight="1" thickBot="1" x14ac:dyDescent="0.35">
      <c r="D21" s="37">
        <v>44375</v>
      </c>
      <c r="E21" s="85" t="s">
        <v>135</v>
      </c>
      <c r="F21" s="34"/>
      <c r="G21" s="34" t="s">
        <v>125</v>
      </c>
      <c r="H21" s="91"/>
      <c r="I21" s="91"/>
      <c r="J21" s="91"/>
      <c r="K21" s="93">
        <v>150</v>
      </c>
      <c r="L21" s="91">
        <f t="shared" si="0"/>
        <v>13.636363636363637</v>
      </c>
      <c r="M21" s="91"/>
      <c r="N21" s="91"/>
      <c r="O21" s="91"/>
      <c r="P21" s="91"/>
      <c r="Q21" s="91"/>
      <c r="R21" s="91"/>
      <c r="S21" s="91">
        <f>K21-L21</f>
        <v>136.36363636363637</v>
      </c>
      <c r="T21" s="91"/>
      <c r="U21" s="34"/>
      <c r="V21" s="83"/>
    </row>
    <row r="22" spans="4:22" ht="15" customHeight="1" thickBot="1" x14ac:dyDescent="0.35">
      <c r="D22" s="37">
        <v>44377</v>
      </c>
      <c r="E22" s="85" t="s">
        <v>26</v>
      </c>
      <c r="F22" s="34"/>
      <c r="G22" s="34" t="s">
        <v>136</v>
      </c>
      <c r="H22" s="91"/>
      <c r="I22" s="91"/>
      <c r="J22" s="91"/>
      <c r="K22" s="93">
        <v>125</v>
      </c>
      <c r="L22" s="91">
        <f t="shared" si="0"/>
        <v>11.363636363636363</v>
      </c>
      <c r="M22" s="91"/>
      <c r="N22" s="91"/>
      <c r="O22" s="91"/>
      <c r="P22" s="91"/>
      <c r="Q22" s="91"/>
      <c r="R22" s="91"/>
      <c r="S22" s="91"/>
      <c r="T22" s="91"/>
      <c r="U22" s="91">
        <f>K22-L22</f>
        <v>113.63636363636364</v>
      </c>
      <c r="V22" s="83" t="s">
        <v>26</v>
      </c>
    </row>
    <row r="23" spans="4:22" ht="16.2" thickBot="1" x14ac:dyDescent="0.35">
      <c r="D23" s="37"/>
      <c r="E23" s="87"/>
      <c r="F23" s="89"/>
      <c r="G23" s="132"/>
      <c r="H23" s="196">
        <f>SUM(H7:H22)</f>
        <v>65.45</v>
      </c>
      <c r="I23" s="196">
        <f t="shared" ref="I23:U23" si="1">SUM(I7:I22)</f>
        <v>6.55</v>
      </c>
      <c r="J23" s="196">
        <f t="shared" si="1"/>
        <v>72</v>
      </c>
      <c r="K23" s="196">
        <f t="shared" si="1"/>
        <v>15283</v>
      </c>
      <c r="L23" s="196">
        <f t="shared" si="1"/>
        <v>521.18181818181813</v>
      </c>
      <c r="M23" s="196">
        <f t="shared" si="1"/>
        <v>915</v>
      </c>
      <c r="N23" s="196">
        <f t="shared" si="1"/>
        <v>636.36363636363637</v>
      </c>
      <c r="O23" s="196">
        <f t="shared" si="1"/>
        <v>5635</v>
      </c>
      <c r="P23" s="196">
        <f t="shared" si="1"/>
        <v>990.90909090909088</v>
      </c>
      <c r="Q23" s="196">
        <f t="shared" si="1"/>
        <v>218.18181818181819</v>
      </c>
      <c r="R23" s="196">
        <f t="shared" si="1"/>
        <v>227.27272727272728</v>
      </c>
      <c r="S23" s="196">
        <f t="shared" si="1"/>
        <v>216.36363636363637</v>
      </c>
      <c r="T23" s="196">
        <f t="shared" si="1"/>
        <v>309.09090909090907</v>
      </c>
      <c r="U23" s="196">
        <f t="shared" si="1"/>
        <v>5613.636363636364</v>
      </c>
      <c r="V23" s="133"/>
    </row>
    <row r="24" spans="4:22" s="28" customFormat="1" x14ac:dyDescent="0.3">
      <c r="D24" s="280"/>
      <c r="H24" s="281"/>
      <c r="I24" s="281"/>
      <c r="J24" s="281"/>
      <c r="K24" s="281"/>
      <c r="L24" s="281"/>
      <c r="M24" s="281"/>
      <c r="N24" s="281"/>
      <c r="O24" s="281"/>
      <c r="P24" s="281"/>
      <c r="Q24" s="281"/>
      <c r="R24" s="281"/>
      <c r="S24" s="281"/>
      <c r="T24" s="281"/>
      <c r="U24" s="281"/>
    </row>
    <row r="25" spans="4:22" s="28" customFormat="1" x14ac:dyDescent="0.3"/>
    <row r="26" spans="4:22" s="28" customFormat="1" x14ac:dyDescent="0.3">
      <c r="K26" s="282"/>
      <c r="L26" s="282"/>
    </row>
    <row r="27" spans="4:22" s="28" customFormat="1" x14ac:dyDescent="0.3"/>
    <row r="28" spans="4:22" s="28" customFormat="1" x14ac:dyDescent="0.3"/>
    <row r="29" spans="4:22" s="28" customFormat="1" x14ac:dyDescent="0.3"/>
    <row r="30" spans="4:22" s="28" customFormat="1" x14ac:dyDescent="0.3"/>
    <row r="31" spans="4:22" s="28" customFormat="1" x14ac:dyDescent="0.3"/>
    <row r="32" spans="4:22" s="28" customFormat="1" x14ac:dyDescent="0.3"/>
    <row r="33" s="28" customFormat="1" x14ac:dyDescent="0.3"/>
    <row r="34" s="28" customFormat="1" x14ac:dyDescent="0.3"/>
    <row r="35" s="28" customFormat="1" x14ac:dyDescent="0.3"/>
    <row r="36" s="28" customFormat="1" x14ac:dyDescent="0.3"/>
    <row r="37" s="28" customFormat="1" x14ac:dyDescent="0.3"/>
    <row r="38" s="28" customFormat="1" x14ac:dyDescent="0.3"/>
    <row r="39" s="28" customFormat="1" x14ac:dyDescent="0.3"/>
    <row r="40" s="28" customForma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row r="106" s="28" customFormat="1" x14ac:dyDescent="0.3"/>
    <row r="107" s="28" customFormat="1" x14ac:dyDescent="0.3"/>
    <row r="108" s="28" customFormat="1" x14ac:dyDescent="0.3"/>
    <row r="109" s="28" customFormat="1" x14ac:dyDescent="0.3"/>
    <row r="110" s="28" customFormat="1" x14ac:dyDescent="0.3"/>
    <row r="111" s="28" customFormat="1" x14ac:dyDescent="0.3"/>
    <row r="112" s="28" customFormat="1" x14ac:dyDescent="0.3"/>
    <row r="113" s="28" customFormat="1" x14ac:dyDescent="0.3"/>
    <row r="114" s="28" customFormat="1" x14ac:dyDescent="0.3"/>
    <row r="115" s="28" customFormat="1" x14ac:dyDescent="0.3"/>
    <row r="116" s="28" customFormat="1" x14ac:dyDescent="0.3"/>
    <row r="117" s="28" customFormat="1" x14ac:dyDescent="0.3"/>
    <row r="118" s="28" customFormat="1" x14ac:dyDescent="0.3"/>
    <row r="119" s="28" customFormat="1" x14ac:dyDescent="0.3"/>
    <row r="120" s="28" customFormat="1" x14ac:dyDescent="0.3"/>
    <row r="121" s="28" customFormat="1" x14ac:dyDescent="0.3"/>
    <row r="122" s="28" customFormat="1" x14ac:dyDescent="0.3"/>
    <row r="123" s="28" customFormat="1" x14ac:dyDescent="0.3"/>
    <row r="124" s="28" customFormat="1" x14ac:dyDescent="0.3"/>
    <row r="125" s="28" customFormat="1" x14ac:dyDescent="0.3"/>
    <row r="126" s="28" customFormat="1" x14ac:dyDescent="0.3"/>
    <row r="127" s="28" customFormat="1" x14ac:dyDescent="0.3"/>
    <row r="128" s="28" customFormat="1" x14ac:dyDescent="0.3"/>
    <row r="129" s="28" customFormat="1" x14ac:dyDescent="0.3"/>
    <row r="130" s="28" customFormat="1" x14ac:dyDescent="0.3"/>
    <row r="131" s="28" customFormat="1" x14ac:dyDescent="0.3"/>
    <row r="132" s="28" customFormat="1" x14ac:dyDescent="0.3"/>
    <row r="133" s="28" customFormat="1" x14ac:dyDescent="0.3"/>
    <row r="134" s="28" customFormat="1" x14ac:dyDescent="0.3"/>
    <row r="135" s="28" customFormat="1" x14ac:dyDescent="0.3"/>
    <row r="136" s="28" customFormat="1" x14ac:dyDescent="0.3"/>
    <row r="137" s="28" customFormat="1" x14ac:dyDescent="0.3"/>
    <row r="138" s="28" customFormat="1" x14ac:dyDescent="0.3"/>
    <row r="139" s="28" customFormat="1" x14ac:dyDescent="0.3"/>
    <row r="140" s="28" customFormat="1" x14ac:dyDescent="0.3"/>
    <row r="141" s="28" customFormat="1" x14ac:dyDescent="0.3"/>
    <row r="142" s="28" customFormat="1" x14ac:dyDescent="0.3"/>
    <row r="143" s="28" customFormat="1" x14ac:dyDescent="0.3"/>
    <row r="144" s="28" customFormat="1" x14ac:dyDescent="0.3"/>
    <row r="145" s="28" customFormat="1" x14ac:dyDescent="0.3"/>
    <row r="146" s="28" customFormat="1" x14ac:dyDescent="0.3"/>
    <row r="147" s="28" customFormat="1" x14ac:dyDescent="0.3"/>
    <row r="148" s="28" customFormat="1" x14ac:dyDescent="0.3"/>
    <row r="149" s="28" customFormat="1" x14ac:dyDescent="0.3"/>
    <row r="150" s="28" customFormat="1" x14ac:dyDescent="0.3"/>
    <row r="151" s="28" customFormat="1" x14ac:dyDescent="0.3"/>
    <row r="152" s="28" customFormat="1" x14ac:dyDescent="0.3"/>
    <row r="153" s="28" customFormat="1" x14ac:dyDescent="0.3"/>
    <row r="154" s="28" customFormat="1" x14ac:dyDescent="0.3"/>
    <row r="155" s="28" customFormat="1" x14ac:dyDescent="0.3"/>
    <row r="156" s="28" customFormat="1" x14ac:dyDescent="0.3"/>
    <row r="157" s="28" customFormat="1" x14ac:dyDescent="0.3"/>
    <row r="158" s="28" customFormat="1" x14ac:dyDescent="0.3"/>
    <row r="159" s="28" customFormat="1" x14ac:dyDescent="0.3"/>
    <row r="160" s="28" customFormat="1" x14ac:dyDescent="0.3"/>
    <row r="161" s="28" customFormat="1" x14ac:dyDescent="0.3"/>
    <row r="162" s="28" customFormat="1" x14ac:dyDescent="0.3"/>
    <row r="163" s="28" customFormat="1" x14ac:dyDescent="0.3"/>
    <row r="164" s="28" customFormat="1" x14ac:dyDescent="0.3"/>
    <row r="165" s="28" customFormat="1" x14ac:dyDescent="0.3"/>
    <row r="166" s="28" customFormat="1" x14ac:dyDescent="0.3"/>
    <row r="167" s="28" customFormat="1" x14ac:dyDescent="0.3"/>
    <row r="168" s="28" customFormat="1" x14ac:dyDescent="0.3"/>
    <row r="169" s="28" customFormat="1" x14ac:dyDescent="0.3"/>
    <row r="170" s="28" customFormat="1" x14ac:dyDescent="0.3"/>
    <row r="171" s="28" customFormat="1" x14ac:dyDescent="0.3"/>
    <row r="172" s="28" customFormat="1" x14ac:dyDescent="0.3"/>
    <row r="173" s="28" customFormat="1" x14ac:dyDescent="0.3"/>
    <row r="174" s="28" customFormat="1" x14ac:dyDescent="0.3"/>
    <row r="175" s="28" customFormat="1" x14ac:dyDescent="0.3"/>
    <row r="176" s="28" customFormat="1" x14ac:dyDescent="0.3"/>
    <row r="177" s="28" customFormat="1" x14ac:dyDescent="0.3"/>
    <row r="178" s="28" customFormat="1" x14ac:dyDescent="0.3"/>
    <row r="179" s="28" customFormat="1" x14ac:dyDescent="0.3"/>
    <row r="180" s="28" customFormat="1" x14ac:dyDescent="0.3"/>
    <row r="181" s="28" customFormat="1" x14ac:dyDescent="0.3"/>
    <row r="182" s="28" customFormat="1" x14ac:dyDescent="0.3"/>
    <row r="183" s="28" customFormat="1" x14ac:dyDescent="0.3"/>
    <row r="184" s="28" customFormat="1" x14ac:dyDescent="0.3"/>
    <row r="185" s="28" customFormat="1" x14ac:dyDescent="0.3"/>
    <row r="186" s="28" customFormat="1" x14ac:dyDescent="0.3"/>
    <row r="187" s="28" customFormat="1" x14ac:dyDescent="0.3"/>
    <row r="188" s="28" customFormat="1" x14ac:dyDescent="0.3"/>
    <row r="189" s="28" customFormat="1" x14ac:dyDescent="0.3"/>
    <row r="190" s="28" customFormat="1" x14ac:dyDescent="0.3"/>
    <row r="191" s="28" customFormat="1" x14ac:dyDescent="0.3"/>
    <row r="192" s="28" customFormat="1" x14ac:dyDescent="0.3"/>
    <row r="193" s="28" customFormat="1" x14ac:dyDescent="0.3"/>
    <row r="194" s="28" customFormat="1" x14ac:dyDescent="0.3"/>
    <row r="195" s="28" customFormat="1" x14ac:dyDescent="0.3"/>
    <row r="196" s="28" customFormat="1" x14ac:dyDescent="0.3"/>
    <row r="197" s="28" customFormat="1" x14ac:dyDescent="0.3"/>
    <row r="198" s="28" customFormat="1" x14ac:dyDescent="0.3"/>
    <row r="199" s="28" customFormat="1" x14ac:dyDescent="0.3"/>
    <row r="200" s="28" customFormat="1" x14ac:dyDescent="0.3"/>
    <row r="201" s="28" customFormat="1" x14ac:dyDescent="0.3"/>
    <row r="202" s="28" customFormat="1" x14ac:dyDescent="0.3"/>
    <row r="203" s="28" customFormat="1" x14ac:dyDescent="0.3"/>
    <row r="204" s="28" customFormat="1" x14ac:dyDescent="0.3"/>
    <row r="205" s="28" customFormat="1" x14ac:dyDescent="0.3"/>
    <row r="206" s="28" customFormat="1" x14ac:dyDescent="0.3"/>
    <row r="207" s="28" customFormat="1" x14ac:dyDescent="0.3"/>
    <row r="208" s="28" customFormat="1" x14ac:dyDescent="0.3"/>
    <row r="209" s="28" customFormat="1" x14ac:dyDescent="0.3"/>
    <row r="210" s="28" customFormat="1" x14ac:dyDescent="0.3"/>
    <row r="211" s="28" customFormat="1" x14ac:dyDescent="0.3"/>
    <row r="212" s="28" customFormat="1" x14ac:dyDescent="0.3"/>
    <row r="213" s="28" customFormat="1" x14ac:dyDescent="0.3"/>
    <row r="214" s="28" customFormat="1" x14ac:dyDescent="0.3"/>
    <row r="215" s="28" customFormat="1" x14ac:dyDescent="0.3"/>
    <row r="216" s="28" customFormat="1" x14ac:dyDescent="0.3"/>
    <row r="217" s="28" customFormat="1" x14ac:dyDescent="0.3"/>
    <row r="218" s="28" customFormat="1" x14ac:dyDescent="0.3"/>
    <row r="219" s="28" customFormat="1" x14ac:dyDescent="0.3"/>
    <row r="220" s="28" customFormat="1" x14ac:dyDescent="0.3"/>
    <row r="221" s="28" customFormat="1" x14ac:dyDescent="0.3"/>
    <row r="222" s="28" customFormat="1" x14ac:dyDescent="0.3"/>
    <row r="223" s="28" customFormat="1" x14ac:dyDescent="0.3"/>
    <row r="224" s="28" customFormat="1" x14ac:dyDescent="0.3"/>
    <row r="225" s="28" customFormat="1" x14ac:dyDescent="0.3"/>
    <row r="226" s="28" customFormat="1" x14ac:dyDescent="0.3"/>
    <row r="227" s="28" customFormat="1" x14ac:dyDescent="0.3"/>
    <row r="228" s="28" customFormat="1" x14ac:dyDescent="0.3"/>
    <row r="229" s="28" customFormat="1" x14ac:dyDescent="0.3"/>
    <row r="230" s="28" customFormat="1" x14ac:dyDescent="0.3"/>
    <row r="231" s="28" customFormat="1" x14ac:dyDescent="0.3"/>
    <row r="232" s="28" customFormat="1" x14ac:dyDescent="0.3"/>
    <row r="233" s="28" customFormat="1" x14ac:dyDescent="0.3"/>
    <row r="234" s="28" customFormat="1" x14ac:dyDescent="0.3"/>
    <row r="235" s="28" customFormat="1" x14ac:dyDescent="0.3"/>
    <row r="236" s="28" customFormat="1" x14ac:dyDescent="0.3"/>
    <row r="237" s="28" customFormat="1" x14ac:dyDescent="0.3"/>
    <row r="238" s="28" customFormat="1" x14ac:dyDescent="0.3"/>
    <row r="239" s="28" customFormat="1" x14ac:dyDescent="0.3"/>
    <row r="240" s="28" customFormat="1" x14ac:dyDescent="0.3"/>
    <row r="241" s="28" customFormat="1" x14ac:dyDescent="0.3"/>
    <row r="242" s="28" customFormat="1" x14ac:dyDescent="0.3"/>
    <row r="243" s="28" customFormat="1" x14ac:dyDescent="0.3"/>
    <row r="244" s="28" customFormat="1" x14ac:dyDescent="0.3"/>
    <row r="245" s="28" customFormat="1" x14ac:dyDescent="0.3"/>
    <row r="246" s="28" customFormat="1" x14ac:dyDescent="0.3"/>
    <row r="247" s="28" customFormat="1" x14ac:dyDescent="0.3"/>
    <row r="248" s="28" customFormat="1" x14ac:dyDescent="0.3"/>
    <row r="249" s="28" customFormat="1" x14ac:dyDescent="0.3"/>
    <row r="250" s="28" customFormat="1" x14ac:dyDescent="0.3"/>
    <row r="251" s="28" customFormat="1" x14ac:dyDescent="0.3"/>
    <row r="252" s="28" customFormat="1" x14ac:dyDescent="0.3"/>
    <row r="253" s="28" customFormat="1" x14ac:dyDescent="0.3"/>
    <row r="254" s="28" customFormat="1" x14ac:dyDescent="0.3"/>
    <row r="255" s="28" customFormat="1" x14ac:dyDescent="0.3"/>
    <row r="256" s="28" customFormat="1" x14ac:dyDescent="0.3"/>
    <row r="257" s="28" customFormat="1" x14ac:dyDescent="0.3"/>
    <row r="258" s="28" customFormat="1" x14ac:dyDescent="0.3"/>
    <row r="259" s="28" customFormat="1" x14ac:dyDescent="0.3"/>
    <row r="260" s="28" customFormat="1" x14ac:dyDescent="0.3"/>
    <row r="261" s="28" customFormat="1" x14ac:dyDescent="0.3"/>
    <row r="262" s="28" customFormat="1" x14ac:dyDescent="0.3"/>
    <row r="263" s="28" customFormat="1" x14ac:dyDescent="0.3"/>
    <row r="264" s="28" customFormat="1" x14ac:dyDescent="0.3"/>
    <row r="265" s="28" customFormat="1" x14ac:dyDescent="0.3"/>
    <row r="266" s="28" customFormat="1" x14ac:dyDescent="0.3"/>
    <row r="267" s="28" customFormat="1" x14ac:dyDescent="0.3"/>
    <row r="268" s="28" customFormat="1" x14ac:dyDescent="0.3"/>
    <row r="269" s="28" customFormat="1" x14ac:dyDescent="0.3"/>
    <row r="270" s="28" customFormat="1" x14ac:dyDescent="0.3"/>
    <row r="271" s="28" customFormat="1" x14ac:dyDescent="0.3"/>
    <row r="272" s="28" customFormat="1" x14ac:dyDescent="0.3"/>
    <row r="273" s="28" customFormat="1" x14ac:dyDescent="0.3"/>
    <row r="274" s="28" customFormat="1" x14ac:dyDescent="0.3"/>
    <row r="275" s="28" customFormat="1" x14ac:dyDescent="0.3"/>
    <row r="276" s="28" customFormat="1" x14ac:dyDescent="0.3"/>
    <row r="277" s="28" customFormat="1" x14ac:dyDescent="0.3"/>
    <row r="278" s="28" customFormat="1" x14ac:dyDescent="0.3"/>
    <row r="279" s="28" customFormat="1" x14ac:dyDescent="0.3"/>
    <row r="280" s="28" customFormat="1" x14ac:dyDescent="0.3"/>
    <row r="281" s="28" customFormat="1" x14ac:dyDescent="0.3"/>
    <row r="282" s="28" customFormat="1" x14ac:dyDescent="0.3"/>
    <row r="283" s="28" customFormat="1" x14ac:dyDescent="0.3"/>
    <row r="284" s="28" customFormat="1" x14ac:dyDescent="0.3"/>
    <row r="285" s="28" customFormat="1" x14ac:dyDescent="0.3"/>
    <row r="286" s="28" customFormat="1" x14ac:dyDescent="0.3"/>
    <row r="287" s="28" customFormat="1" x14ac:dyDescent="0.3"/>
    <row r="288" s="28" customFormat="1" x14ac:dyDescent="0.3"/>
    <row r="289" s="28" customFormat="1" x14ac:dyDescent="0.3"/>
    <row r="290" s="28" customFormat="1" x14ac:dyDescent="0.3"/>
    <row r="291" s="28" customFormat="1" x14ac:dyDescent="0.3"/>
    <row r="292" s="28" customFormat="1" x14ac:dyDescent="0.3"/>
    <row r="293" s="28" customFormat="1" x14ac:dyDescent="0.3"/>
    <row r="294" s="28" customFormat="1" x14ac:dyDescent="0.3"/>
    <row r="295" s="28" customFormat="1" x14ac:dyDescent="0.3"/>
    <row r="296" s="28" customFormat="1" x14ac:dyDescent="0.3"/>
    <row r="297" s="28" customFormat="1" x14ac:dyDescent="0.3"/>
    <row r="298" s="28" customFormat="1" x14ac:dyDescent="0.3"/>
    <row r="299" s="28" customFormat="1" x14ac:dyDescent="0.3"/>
    <row r="300" s="28" customFormat="1" x14ac:dyDescent="0.3"/>
    <row r="301" s="28" customFormat="1" x14ac:dyDescent="0.3"/>
    <row r="302" s="28" customFormat="1" x14ac:dyDescent="0.3"/>
    <row r="303" s="28" customFormat="1" x14ac:dyDescent="0.3"/>
    <row r="304" s="28" customFormat="1" x14ac:dyDescent="0.3"/>
    <row r="305" s="28" customFormat="1" x14ac:dyDescent="0.3"/>
    <row r="306" s="28" customFormat="1" x14ac:dyDescent="0.3"/>
    <row r="307" s="28" customFormat="1" x14ac:dyDescent="0.3"/>
    <row r="308" s="28" customFormat="1" x14ac:dyDescent="0.3"/>
    <row r="309" s="28" customFormat="1" x14ac:dyDescent="0.3"/>
    <row r="310" s="28" customFormat="1" x14ac:dyDescent="0.3"/>
    <row r="311" s="28" customFormat="1" x14ac:dyDescent="0.3"/>
    <row r="312" s="28" customFormat="1" x14ac:dyDescent="0.3"/>
    <row r="313" s="28" customFormat="1" x14ac:dyDescent="0.3"/>
    <row r="314" s="28" customFormat="1" x14ac:dyDescent="0.3"/>
    <row r="315" s="28" customFormat="1" x14ac:dyDescent="0.3"/>
    <row r="316" s="28" customFormat="1" x14ac:dyDescent="0.3"/>
    <row r="317" s="28" customFormat="1" x14ac:dyDescent="0.3"/>
    <row r="318" s="28" customFormat="1" x14ac:dyDescent="0.3"/>
    <row r="319" s="28" customFormat="1" x14ac:dyDescent="0.3"/>
    <row r="320" s="28" customFormat="1" x14ac:dyDescent="0.3"/>
    <row r="321" s="28" customFormat="1" x14ac:dyDescent="0.3"/>
    <row r="322" s="28" customFormat="1" x14ac:dyDescent="0.3"/>
    <row r="323" s="28" customFormat="1" x14ac:dyDescent="0.3"/>
    <row r="324" s="28" customFormat="1" x14ac:dyDescent="0.3"/>
    <row r="325" s="28" customFormat="1" x14ac:dyDescent="0.3"/>
    <row r="326" s="28" customFormat="1" x14ac:dyDescent="0.3"/>
    <row r="327" s="28" customFormat="1" x14ac:dyDescent="0.3"/>
    <row r="328" s="28" customFormat="1" x14ac:dyDescent="0.3"/>
    <row r="329" s="28" customFormat="1" x14ac:dyDescent="0.3"/>
    <row r="330" s="28" customFormat="1" x14ac:dyDescent="0.3"/>
    <row r="331" s="28" customFormat="1" x14ac:dyDescent="0.3"/>
    <row r="332" s="28" customFormat="1" x14ac:dyDescent="0.3"/>
    <row r="333" s="28" customFormat="1" x14ac:dyDescent="0.3"/>
    <row r="334" s="28" customFormat="1" x14ac:dyDescent="0.3"/>
    <row r="335" s="28" customFormat="1" x14ac:dyDescent="0.3"/>
    <row r="336" s="28" customFormat="1" x14ac:dyDescent="0.3"/>
    <row r="337" s="28" customFormat="1" x14ac:dyDescent="0.3"/>
    <row r="338" s="28" customFormat="1" x14ac:dyDescent="0.3"/>
    <row r="339" s="28" customFormat="1" x14ac:dyDescent="0.3"/>
    <row r="340" s="28" customFormat="1" x14ac:dyDescent="0.3"/>
    <row r="341" s="28" customFormat="1" x14ac:dyDescent="0.3"/>
    <row r="342" s="28" customFormat="1" x14ac:dyDescent="0.3"/>
    <row r="343" s="28" customFormat="1" x14ac:dyDescent="0.3"/>
    <row r="344" s="28" customFormat="1" x14ac:dyDescent="0.3"/>
    <row r="345" s="28" customFormat="1" x14ac:dyDescent="0.3"/>
    <row r="346" s="28" customFormat="1" x14ac:dyDescent="0.3"/>
    <row r="347" s="28" customFormat="1" x14ac:dyDescent="0.3"/>
    <row r="348" s="28" customFormat="1" x14ac:dyDescent="0.3"/>
    <row r="349" s="28" customFormat="1" x14ac:dyDescent="0.3"/>
    <row r="350" s="28" customFormat="1" x14ac:dyDescent="0.3"/>
    <row r="351" s="28" customFormat="1" x14ac:dyDescent="0.3"/>
    <row r="352" s="28" customFormat="1" x14ac:dyDescent="0.3"/>
    <row r="353" s="28" customFormat="1" x14ac:dyDescent="0.3"/>
    <row r="354" s="28" customFormat="1" x14ac:dyDescent="0.3"/>
    <row r="355" s="28" customFormat="1" x14ac:dyDescent="0.3"/>
    <row r="356" s="28" customFormat="1" x14ac:dyDescent="0.3"/>
    <row r="357" s="28" customFormat="1" x14ac:dyDescent="0.3"/>
    <row r="358" s="28" customFormat="1" x14ac:dyDescent="0.3"/>
    <row r="359" s="28" customFormat="1" x14ac:dyDescent="0.3"/>
    <row r="360" s="28" customFormat="1" x14ac:dyDescent="0.3"/>
    <row r="361" s="28" customFormat="1" x14ac:dyDescent="0.3"/>
    <row r="362" s="28" customFormat="1" x14ac:dyDescent="0.3"/>
    <row r="363" s="28" customFormat="1" x14ac:dyDescent="0.3"/>
    <row r="364" s="28" customFormat="1" x14ac:dyDescent="0.3"/>
    <row r="365" s="28" customFormat="1" x14ac:dyDescent="0.3"/>
    <row r="366" s="28" customFormat="1" x14ac:dyDescent="0.3"/>
    <row r="367" s="28" customFormat="1" x14ac:dyDescent="0.3"/>
    <row r="368" s="28" customFormat="1" x14ac:dyDescent="0.3"/>
    <row r="369" s="28" customFormat="1" x14ac:dyDescent="0.3"/>
    <row r="370" s="28" customFormat="1" x14ac:dyDescent="0.3"/>
    <row r="371" s="28" customFormat="1" x14ac:dyDescent="0.3"/>
    <row r="372" s="28" customFormat="1" x14ac:dyDescent="0.3"/>
    <row r="373" s="28" customFormat="1" x14ac:dyDescent="0.3"/>
    <row r="374" s="28" customFormat="1" x14ac:dyDescent="0.3"/>
    <row r="375" s="28" customFormat="1" x14ac:dyDescent="0.3"/>
    <row r="376" s="28" customFormat="1" x14ac:dyDescent="0.3"/>
    <row r="377" s="28" customFormat="1" x14ac:dyDescent="0.3"/>
    <row r="378" s="28" customFormat="1" x14ac:dyDescent="0.3"/>
    <row r="379" s="28" customFormat="1" x14ac:dyDescent="0.3"/>
    <row r="380" s="28" customFormat="1" x14ac:dyDescent="0.3"/>
    <row r="381" s="28" customFormat="1" x14ac:dyDescent="0.3"/>
    <row r="382" s="28" customFormat="1" x14ac:dyDescent="0.3"/>
    <row r="383" s="28" customFormat="1" x14ac:dyDescent="0.3"/>
    <row r="384" s="28" customFormat="1" x14ac:dyDescent="0.3"/>
    <row r="385" s="28" customFormat="1" x14ac:dyDescent="0.3"/>
    <row r="386" s="28" customFormat="1" x14ac:dyDescent="0.3"/>
    <row r="387" s="28" customFormat="1" x14ac:dyDescent="0.3"/>
    <row r="388" s="28" customFormat="1" x14ac:dyDescent="0.3"/>
    <row r="389" s="28" customFormat="1" x14ac:dyDescent="0.3"/>
    <row r="390" s="28" customFormat="1" x14ac:dyDescent="0.3"/>
    <row r="391" s="28" customFormat="1" x14ac:dyDescent="0.3"/>
    <row r="392" s="28" customFormat="1" x14ac:dyDescent="0.3"/>
    <row r="393" s="28" customFormat="1" x14ac:dyDescent="0.3"/>
    <row r="394" s="28" customFormat="1" x14ac:dyDescent="0.3"/>
    <row r="395" s="28" customFormat="1" x14ac:dyDescent="0.3"/>
    <row r="396" s="28" customFormat="1" x14ac:dyDescent="0.3"/>
    <row r="397" s="28" customFormat="1" x14ac:dyDescent="0.3"/>
    <row r="398" s="28" customFormat="1" x14ac:dyDescent="0.3"/>
    <row r="399" s="28" customFormat="1" x14ac:dyDescent="0.3"/>
    <row r="400" s="28" customFormat="1" x14ac:dyDescent="0.3"/>
    <row r="401" s="28" customFormat="1" x14ac:dyDescent="0.3"/>
    <row r="402" s="28" customFormat="1" x14ac:dyDescent="0.3"/>
    <row r="403" s="28" customFormat="1" x14ac:dyDescent="0.3"/>
    <row r="404" s="28" customFormat="1" x14ac:dyDescent="0.3"/>
    <row r="405" s="28" customFormat="1" x14ac:dyDescent="0.3"/>
    <row r="406" s="28" customFormat="1" x14ac:dyDescent="0.3"/>
    <row r="407" s="28" customFormat="1" x14ac:dyDescent="0.3"/>
    <row r="408" s="28" customFormat="1" x14ac:dyDescent="0.3"/>
    <row r="409" s="28" customFormat="1" x14ac:dyDescent="0.3"/>
    <row r="410" s="28" customFormat="1" x14ac:dyDescent="0.3"/>
    <row r="411" s="28" customFormat="1" x14ac:dyDescent="0.3"/>
    <row r="412" s="28" customFormat="1" x14ac:dyDescent="0.3"/>
    <row r="413" s="28" customFormat="1" x14ac:dyDescent="0.3"/>
    <row r="414" s="28" customFormat="1" x14ac:dyDescent="0.3"/>
    <row r="415" s="28" customFormat="1" x14ac:dyDescent="0.3"/>
    <row r="416" s="28" customFormat="1" x14ac:dyDescent="0.3"/>
    <row r="417" s="28" customFormat="1" x14ac:dyDescent="0.3"/>
    <row r="418" s="28" customFormat="1" x14ac:dyDescent="0.3"/>
    <row r="419" s="28" customFormat="1" x14ac:dyDescent="0.3"/>
    <row r="420" s="28" customFormat="1" x14ac:dyDescent="0.3"/>
    <row r="421" s="28" customFormat="1" x14ac:dyDescent="0.3"/>
    <row r="422" s="28" customFormat="1" x14ac:dyDescent="0.3"/>
    <row r="423" s="28" customFormat="1" x14ac:dyDescent="0.3"/>
    <row r="424" s="28" customFormat="1" x14ac:dyDescent="0.3"/>
    <row r="425" s="28" customFormat="1" x14ac:dyDescent="0.3"/>
    <row r="426" s="28" customFormat="1" x14ac:dyDescent="0.3"/>
    <row r="427" s="28" customFormat="1" x14ac:dyDescent="0.3"/>
    <row r="428" s="28" customFormat="1" x14ac:dyDescent="0.3"/>
    <row r="429" s="28" customFormat="1" x14ac:dyDescent="0.3"/>
    <row r="430" s="28" customFormat="1" x14ac:dyDescent="0.3"/>
    <row r="431" s="28" customFormat="1" x14ac:dyDescent="0.3"/>
    <row r="432" s="28" customFormat="1" x14ac:dyDescent="0.3"/>
    <row r="433" s="28" customFormat="1" x14ac:dyDescent="0.3"/>
    <row r="434" s="28" customFormat="1" x14ac:dyDescent="0.3"/>
    <row r="435" s="28" customFormat="1" x14ac:dyDescent="0.3"/>
    <row r="436" s="28" customFormat="1" x14ac:dyDescent="0.3"/>
    <row r="437" s="28" customFormat="1" x14ac:dyDescent="0.3"/>
    <row r="438" s="28" customFormat="1" x14ac:dyDescent="0.3"/>
    <row r="439" s="28" customFormat="1" x14ac:dyDescent="0.3"/>
    <row r="440" s="28" customFormat="1" x14ac:dyDescent="0.3"/>
    <row r="441" s="28" customFormat="1" x14ac:dyDescent="0.3"/>
    <row r="442" s="28" customFormat="1" x14ac:dyDescent="0.3"/>
    <row r="443" s="28" customFormat="1" x14ac:dyDescent="0.3"/>
    <row r="444" s="28" customFormat="1" x14ac:dyDescent="0.3"/>
    <row r="445" s="28" customFormat="1" x14ac:dyDescent="0.3"/>
    <row r="446" s="28" customFormat="1" x14ac:dyDescent="0.3"/>
    <row r="447" s="28" customFormat="1" x14ac:dyDescent="0.3"/>
    <row r="448" s="28" customFormat="1" x14ac:dyDescent="0.3"/>
    <row r="449" s="28" customFormat="1" x14ac:dyDescent="0.3"/>
    <row r="450" s="28" customFormat="1" x14ac:dyDescent="0.3"/>
    <row r="451" s="28" customFormat="1" x14ac:dyDescent="0.3"/>
    <row r="452" s="28" customFormat="1" x14ac:dyDescent="0.3"/>
    <row r="453" s="28" customFormat="1" x14ac:dyDescent="0.3"/>
  </sheetData>
  <mergeCells count="2">
    <mergeCell ref="D3:U4"/>
    <mergeCell ref="D6:G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AC02-9C47-4ADA-9362-879ADCCBA4EC}">
  <sheetPr>
    <tabColor theme="9" tint="0.39997558519241921"/>
  </sheetPr>
  <dimension ref="A1:BB557"/>
  <sheetViews>
    <sheetView showGridLines="0" workbookViewId="0">
      <selection activeCell="B21" sqref="B21"/>
    </sheetView>
  </sheetViews>
  <sheetFormatPr defaultColWidth="8.69921875" defaultRowHeight="14.4" x14ac:dyDescent="0.3"/>
  <cols>
    <col min="1" max="1" width="8.69921875" style="135" customWidth="1"/>
    <col min="2" max="2" width="37.8984375" style="135" customWidth="1"/>
    <col min="3" max="3" width="8.69921875" style="135"/>
    <col min="4" max="4" width="16.69921875" style="144" customWidth="1"/>
    <col min="5" max="5" width="23.19921875" style="144" customWidth="1"/>
    <col min="6" max="9" width="8.69921875" style="144"/>
    <col min="10" max="10" width="9.8984375" style="144" customWidth="1"/>
    <col min="11" max="11" width="10.3984375" style="144" bestFit="1" customWidth="1"/>
    <col min="12" max="12" width="9.3984375" style="144" bestFit="1" customWidth="1"/>
    <col min="13" max="13" width="10.19921875" style="144" customWidth="1"/>
    <col min="14" max="14" width="10.3984375" style="144" bestFit="1" customWidth="1"/>
    <col min="15" max="16" width="8.69921875" style="144"/>
    <col min="17" max="17" width="31.3984375" style="144" customWidth="1"/>
    <col min="18" max="54" width="8.69921875" style="135"/>
    <col min="55" max="16384" width="8.69921875" style="82"/>
  </cols>
  <sheetData>
    <row r="1" spans="2:17" s="135" customFormat="1" x14ac:dyDescent="0.3"/>
    <row r="2" spans="2:17" s="135" customFormat="1" ht="15" customHeight="1" thickBot="1" x14ac:dyDescent="0.35"/>
    <row r="3" spans="2:17" ht="15" customHeight="1" x14ac:dyDescent="0.3">
      <c r="D3" s="363" t="s">
        <v>137</v>
      </c>
      <c r="E3" s="364"/>
      <c r="F3" s="364"/>
      <c r="G3" s="364"/>
      <c r="H3" s="364"/>
      <c r="I3" s="364"/>
      <c r="J3" s="364"/>
      <c r="K3" s="364"/>
      <c r="L3" s="364"/>
      <c r="M3" s="364"/>
      <c r="N3" s="364"/>
      <c r="O3" s="364"/>
      <c r="P3" s="364"/>
      <c r="Q3" s="285"/>
    </row>
    <row r="4" spans="2:17" ht="15" customHeight="1" thickBot="1" x14ac:dyDescent="0.35">
      <c r="D4" s="365"/>
      <c r="E4" s="366"/>
      <c r="F4" s="366"/>
      <c r="G4" s="366"/>
      <c r="H4" s="366"/>
      <c r="I4" s="366"/>
      <c r="J4" s="366"/>
      <c r="K4" s="366"/>
      <c r="L4" s="366"/>
      <c r="M4" s="366"/>
      <c r="N4" s="366"/>
      <c r="O4" s="366"/>
      <c r="P4" s="366"/>
      <c r="Q4" s="286" t="s">
        <v>138</v>
      </c>
    </row>
    <row r="5" spans="2:17" ht="45.6" customHeight="1" thickTop="1" thickBot="1" x14ac:dyDescent="0.35">
      <c r="D5" s="271" t="s">
        <v>37</v>
      </c>
      <c r="E5" s="272" t="s">
        <v>38</v>
      </c>
      <c r="F5" s="273" t="s">
        <v>119</v>
      </c>
      <c r="G5" s="274" t="s">
        <v>120</v>
      </c>
      <c r="H5" s="275" t="s">
        <v>65</v>
      </c>
      <c r="I5" s="275" t="s">
        <v>121</v>
      </c>
      <c r="J5" s="275" t="s">
        <v>53</v>
      </c>
      <c r="K5" s="275" t="s">
        <v>10</v>
      </c>
      <c r="L5" s="275" t="s">
        <v>19</v>
      </c>
      <c r="M5" s="275" t="s">
        <v>53</v>
      </c>
      <c r="N5" s="275" t="s">
        <v>23</v>
      </c>
      <c r="O5" s="276" t="s">
        <v>139</v>
      </c>
      <c r="P5" s="287" t="s">
        <v>124</v>
      </c>
      <c r="Q5" s="288"/>
    </row>
    <row r="6" spans="2:17" ht="16.2" customHeight="1" thickBot="1" x14ac:dyDescent="0.35">
      <c r="D6" s="367"/>
      <c r="E6" s="368"/>
      <c r="F6" s="368"/>
      <c r="G6" s="371"/>
      <c r="H6" s="36" t="s">
        <v>9</v>
      </c>
      <c r="I6" s="36" t="s">
        <v>9</v>
      </c>
      <c r="J6" s="36" t="s">
        <v>9</v>
      </c>
      <c r="K6" s="36" t="s">
        <v>9</v>
      </c>
      <c r="L6" s="36" t="s">
        <v>9</v>
      </c>
      <c r="M6" s="36" t="s">
        <v>9</v>
      </c>
      <c r="N6" s="36" t="s">
        <v>9</v>
      </c>
      <c r="O6" s="35" t="s">
        <v>9</v>
      </c>
      <c r="P6" s="36" t="s">
        <v>9</v>
      </c>
      <c r="Q6" s="36"/>
    </row>
    <row r="7" spans="2:17" ht="15" customHeight="1" thickBot="1" x14ac:dyDescent="0.35">
      <c r="D7" s="37">
        <v>44348</v>
      </c>
      <c r="E7" s="145" t="s">
        <v>140</v>
      </c>
      <c r="F7" s="37"/>
      <c r="G7" s="49" t="s">
        <v>125</v>
      </c>
      <c r="H7" s="45">
        <v>15</v>
      </c>
      <c r="I7" s="45">
        <v>1.5</v>
      </c>
      <c r="J7" s="45">
        <f>H7+I7</f>
        <v>16.5</v>
      </c>
      <c r="K7" s="44">
        <v>350</v>
      </c>
      <c r="L7" s="44"/>
      <c r="M7" s="44">
        <f>K7</f>
        <v>350</v>
      </c>
      <c r="N7" s="44"/>
      <c r="O7" s="44"/>
      <c r="P7" s="44"/>
      <c r="Q7" s="44"/>
    </row>
    <row r="8" spans="2:17" ht="15" customHeight="1" thickBot="1" x14ac:dyDescent="0.35">
      <c r="B8" s="135" t="s">
        <v>82</v>
      </c>
      <c r="D8" s="37">
        <v>44353</v>
      </c>
      <c r="E8" s="37" t="s">
        <v>141</v>
      </c>
      <c r="F8" s="37"/>
      <c r="G8" s="49" t="s">
        <v>142</v>
      </c>
      <c r="H8" s="44"/>
      <c r="I8" s="44"/>
      <c r="J8" s="44"/>
      <c r="K8" s="44">
        <v>755</v>
      </c>
      <c r="L8" s="44">
        <f>K8/11</f>
        <v>68.63636363636364</v>
      </c>
      <c r="M8" s="44"/>
      <c r="N8" s="44">
        <f>K8-L8</f>
        <v>686.36363636363637</v>
      </c>
      <c r="O8" s="44"/>
      <c r="P8" s="44"/>
      <c r="Q8" s="44"/>
    </row>
    <row r="9" spans="2:17" ht="15" customHeight="1" thickBot="1" x14ac:dyDescent="0.35">
      <c r="B9" s="135" t="s">
        <v>3</v>
      </c>
      <c r="D9" s="37">
        <v>44354</v>
      </c>
      <c r="E9" s="37" t="s">
        <v>141</v>
      </c>
      <c r="F9" s="39"/>
      <c r="G9" s="49" t="s">
        <v>142</v>
      </c>
      <c r="H9" s="45"/>
      <c r="I9" s="45"/>
      <c r="J9" s="45"/>
      <c r="K9" s="45">
        <v>1350</v>
      </c>
      <c r="L9" s="44">
        <f>K9/11</f>
        <v>122.72727272727273</v>
      </c>
      <c r="M9" s="45"/>
      <c r="N9" s="44">
        <f>K9-L9</f>
        <v>1227.2727272727273</v>
      </c>
      <c r="O9" s="45"/>
      <c r="P9" s="45"/>
      <c r="Q9" s="44"/>
    </row>
    <row r="10" spans="2:17" ht="15" customHeight="1" thickBot="1" x14ac:dyDescent="0.35">
      <c r="B10" s="135" t="s">
        <v>144</v>
      </c>
      <c r="D10" s="37">
        <v>44355</v>
      </c>
      <c r="E10" s="145" t="s">
        <v>143</v>
      </c>
      <c r="F10" s="39"/>
      <c r="G10" s="50">
        <v>234</v>
      </c>
      <c r="H10" s="45"/>
      <c r="I10" s="45"/>
      <c r="J10" s="45"/>
      <c r="K10" s="45">
        <v>550</v>
      </c>
      <c r="L10" s="45"/>
      <c r="M10" s="45">
        <f>K10</f>
        <v>550</v>
      </c>
      <c r="N10" s="45"/>
      <c r="O10" s="45"/>
      <c r="P10" s="45"/>
      <c r="Q10" s="44"/>
    </row>
    <row r="11" spans="2:17" ht="15" customHeight="1" thickBot="1" x14ac:dyDescent="0.35">
      <c r="D11" s="37">
        <v>44359</v>
      </c>
      <c r="E11" s="37" t="s">
        <v>141</v>
      </c>
      <c r="F11" s="39"/>
      <c r="G11" s="49" t="s">
        <v>142</v>
      </c>
      <c r="H11" s="45"/>
      <c r="I11" s="45"/>
      <c r="J11" s="45"/>
      <c r="K11" s="45">
        <v>355</v>
      </c>
      <c r="L11" s="45">
        <f>K11/11</f>
        <v>32.272727272727273</v>
      </c>
      <c r="M11" s="45"/>
      <c r="N11" s="45">
        <f>K11-L11</f>
        <v>322.72727272727275</v>
      </c>
      <c r="O11" s="45"/>
      <c r="P11" s="45"/>
      <c r="Q11" s="44"/>
    </row>
    <row r="12" spans="2:17" ht="15" customHeight="1" thickBot="1" x14ac:dyDescent="0.35">
      <c r="D12" s="37">
        <v>44362</v>
      </c>
      <c r="E12" s="37" t="s">
        <v>141</v>
      </c>
      <c r="F12" s="42"/>
      <c r="G12" s="49" t="s">
        <v>142</v>
      </c>
      <c r="H12" s="47"/>
      <c r="I12" s="47"/>
      <c r="J12" s="47"/>
      <c r="K12" s="45">
        <v>1000</v>
      </c>
      <c r="L12" s="45">
        <f>K12/11</f>
        <v>90.909090909090907</v>
      </c>
      <c r="M12" s="45"/>
      <c r="N12" s="45">
        <f>K12-L12</f>
        <v>909.09090909090912</v>
      </c>
      <c r="O12" s="47"/>
      <c r="P12" s="47"/>
      <c r="Q12" s="44"/>
    </row>
    <row r="13" spans="2:17" ht="15" customHeight="1" thickBot="1" x14ac:dyDescent="0.35">
      <c r="D13" s="37">
        <v>44365</v>
      </c>
      <c r="E13" s="37" t="s">
        <v>141</v>
      </c>
      <c r="F13" s="42"/>
      <c r="G13" s="50" t="s">
        <v>142</v>
      </c>
      <c r="H13" s="47"/>
      <c r="I13" s="47"/>
      <c r="J13" s="47"/>
      <c r="K13" s="45">
        <v>650</v>
      </c>
      <c r="L13" s="45">
        <f>K13/11</f>
        <v>59.090909090909093</v>
      </c>
      <c r="M13" s="45"/>
      <c r="N13" s="45">
        <f>K13-L13</f>
        <v>590.90909090909088</v>
      </c>
      <c r="O13" s="47"/>
      <c r="P13" s="47"/>
      <c r="Q13" s="44"/>
    </row>
    <row r="14" spans="2:17" ht="15" customHeight="1" thickBot="1" x14ac:dyDescent="0.35">
      <c r="B14" s="29"/>
      <c r="D14" s="37">
        <v>44367</v>
      </c>
      <c r="E14" s="37" t="s">
        <v>141</v>
      </c>
      <c r="F14" s="42"/>
      <c r="G14" s="50">
        <v>235</v>
      </c>
      <c r="H14" s="45"/>
      <c r="I14" s="45"/>
      <c r="J14" s="45"/>
      <c r="K14" s="45">
        <v>440</v>
      </c>
      <c r="L14" s="45">
        <f>K14/11</f>
        <v>40</v>
      </c>
      <c r="M14" s="45"/>
      <c r="N14" s="45">
        <f>K14-L14</f>
        <v>400</v>
      </c>
      <c r="O14" s="45"/>
      <c r="P14" s="45"/>
      <c r="Q14" s="44"/>
    </row>
    <row r="15" spans="2:17" ht="15" customHeight="1" thickBot="1" x14ac:dyDescent="0.35">
      <c r="B15" s="29"/>
      <c r="D15" s="37">
        <v>44368</v>
      </c>
      <c r="E15" s="145" t="s">
        <v>145</v>
      </c>
      <c r="F15" s="42"/>
      <c r="G15" s="50" t="s">
        <v>142</v>
      </c>
      <c r="H15" s="45">
        <v>10</v>
      </c>
      <c r="I15" s="45">
        <v>1</v>
      </c>
      <c r="J15" s="45">
        <f>H15+I15</f>
        <v>11</v>
      </c>
      <c r="K15" s="45">
        <v>385</v>
      </c>
      <c r="L15" s="45"/>
      <c r="M15" s="45">
        <f>K15</f>
        <v>385</v>
      </c>
      <c r="N15" s="45"/>
      <c r="O15" s="45"/>
      <c r="P15" s="45"/>
      <c r="Q15" s="44"/>
    </row>
    <row r="16" spans="2:17" ht="15" customHeight="1" thickBot="1" x14ac:dyDescent="0.35">
      <c r="B16" s="29"/>
      <c r="D16" s="37">
        <v>44370</v>
      </c>
      <c r="E16" s="37" t="s">
        <v>63</v>
      </c>
      <c r="F16" s="42"/>
      <c r="G16" s="50" t="s">
        <v>136</v>
      </c>
      <c r="H16" s="45"/>
      <c r="I16" s="45"/>
      <c r="J16" s="45"/>
      <c r="K16" s="45">
        <v>18.649999999999999</v>
      </c>
      <c r="L16" s="45"/>
      <c r="M16" s="45"/>
      <c r="N16" s="45"/>
      <c r="O16" s="45">
        <f>K16</f>
        <v>18.649999999999999</v>
      </c>
      <c r="P16" s="45"/>
      <c r="Q16" s="44"/>
    </row>
    <row r="17" spans="2:17" ht="15" customHeight="1" thickBot="1" x14ac:dyDescent="0.35">
      <c r="B17" s="29"/>
      <c r="D17" s="37">
        <v>44371</v>
      </c>
      <c r="E17" s="37" t="s">
        <v>141</v>
      </c>
      <c r="F17" s="42"/>
      <c r="G17" s="50" t="s">
        <v>125</v>
      </c>
      <c r="H17" s="45"/>
      <c r="I17" s="45"/>
      <c r="J17" s="45"/>
      <c r="K17" s="45">
        <v>665</v>
      </c>
      <c r="L17" s="45">
        <f>K17/11</f>
        <v>60.454545454545453</v>
      </c>
      <c r="M17" s="45"/>
      <c r="N17" s="45">
        <f>K17-L17</f>
        <v>604.5454545454545</v>
      </c>
      <c r="O17" s="45"/>
      <c r="P17" s="45"/>
      <c r="Q17" s="44"/>
    </row>
    <row r="18" spans="2:17" ht="15" customHeight="1" thickBot="1" x14ac:dyDescent="0.35">
      <c r="B18" s="29"/>
      <c r="D18" s="37">
        <v>44373</v>
      </c>
      <c r="E18" s="37" t="s">
        <v>141</v>
      </c>
      <c r="F18" s="42"/>
      <c r="G18" s="50" t="s">
        <v>142</v>
      </c>
      <c r="H18" s="45"/>
      <c r="I18" s="45"/>
      <c r="J18" s="45"/>
      <c r="K18" s="45">
        <v>395</v>
      </c>
      <c r="L18" s="45">
        <f t="shared" ref="L18:L19" si="0">K18/11</f>
        <v>35.909090909090907</v>
      </c>
      <c r="M18" s="45"/>
      <c r="N18" s="45">
        <f t="shared" ref="N18:N19" si="1">K18-L18</f>
        <v>359.09090909090912</v>
      </c>
      <c r="O18" s="45"/>
      <c r="P18" s="45"/>
      <c r="Q18" s="44"/>
    </row>
    <row r="19" spans="2:17" ht="15" customHeight="1" thickBot="1" x14ac:dyDescent="0.35">
      <c r="B19" s="29"/>
      <c r="D19" s="37">
        <v>44375</v>
      </c>
      <c r="E19" s="37" t="s">
        <v>141</v>
      </c>
      <c r="F19" s="42"/>
      <c r="G19" s="50">
        <v>236</v>
      </c>
      <c r="H19" s="45"/>
      <c r="I19" s="45"/>
      <c r="J19" s="45"/>
      <c r="K19" s="45">
        <v>555</v>
      </c>
      <c r="L19" s="45">
        <f t="shared" si="0"/>
        <v>50.454545454545453</v>
      </c>
      <c r="M19" s="45"/>
      <c r="N19" s="45">
        <f t="shared" si="1"/>
        <v>504.54545454545456</v>
      </c>
      <c r="O19" s="45"/>
      <c r="P19" s="45"/>
      <c r="Q19" s="44"/>
    </row>
    <row r="20" spans="2:17" ht="15" customHeight="1" thickBot="1" x14ac:dyDescent="0.35">
      <c r="B20" s="29"/>
      <c r="D20" s="37">
        <v>44376</v>
      </c>
      <c r="E20" s="145" t="s">
        <v>146</v>
      </c>
      <c r="F20" s="42"/>
      <c r="G20" s="50" t="s">
        <v>142</v>
      </c>
      <c r="H20" s="45"/>
      <c r="I20" s="45"/>
      <c r="J20" s="45"/>
      <c r="K20" s="45">
        <v>550</v>
      </c>
      <c r="L20" s="45"/>
      <c r="M20" s="45">
        <f>K20</f>
        <v>550</v>
      </c>
      <c r="N20" s="45"/>
      <c r="O20" s="45"/>
      <c r="P20" s="45"/>
      <c r="Q20" s="44"/>
    </row>
    <row r="21" spans="2:17" ht="15" customHeight="1" thickBot="1" x14ac:dyDescent="0.35">
      <c r="B21" s="29"/>
      <c r="D21" s="37">
        <v>44377</v>
      </c>
      <c r="E21" s="37" t="s">
        <v>141</v>
      </c>
      <c r="F21" s="42"/>
      <c r="G21" s="50" t="s">
        <v>142</v>
      </c>
      <c r="H21" s="45"/>
      <c r="I21" s="45"/>
      <c r="J21" s="45"/>
      <c r="K21" s="45">
        <v>595</v>
      </c>
      <c r="L21" s="45">
        <f>K21/11</f>
        <v>54.090909090909093</v>
      </c>
      <c r="M21" s="45"/>
      <c r="N21" s="45">
        <f>K21-L21</f>
        <v>540.90909090909088</v>
      </c>
      <c r="O21" s="45"/>
      <c r="P21" s="45"/>
      <c r="Q21" s="44"/>
    </row>
    <row r="22" spans="2:17" ht="15" customHeight="1" thickBot="1" x14ac:dyDescent="0.35">
      <c r="D22" s="37"/>
      <c r="E22" s="38"/>
      <c r="F22" s="43"/>
      <c r="G22" s="50"/>
      <c r="H22" s="51"/>
      <c r="I22" s="51"/>
      <c r="J22" s="51"/>
      <c r="K22" s="51"/>
      <c r="L22" s="51"/>
      <c r="M22" s="51"/>
      <c r="N22" s="51"/>
      <c r="O22" s="51"/>
      <c r="P22" s="51"/>
      <c r="Q22" s="53"/>
    </row>
    <row r="23" spans="2:17" ht="15" customHeight="1" thickBot="1" x14ac:dyDescent="0.35">
      <c r="D23" s="37"/>
      <c r="E23" s="38"/>
      <c r="F23" s="43"/>
      <c r="G23" s="50"/>
      <c r="H23" s="131">
        <f>SUM(H7:H22)</f>
        <v>25</v>
      </c>
      <c r="I23" s="131">
        <f t="shared" ref="I23:P23" si="2">SUM(I7:I22)</f>
        <v>2.5</v>
      </c>
      <c r="J23" s="131">
        <f t="shared" si="2"/>
        <v>27.5</v>
      </c>
      <c r="K23" s="131">
        <f t="shared" si="2"/>
        <v>8613.65</v>
      </c>
      <c r="L23" s="131">
        <f t="shared" si="2"/>
        <v>614.54545454545462</v>
      </c>
      <c r="M23" s="131">
        <f t="shared" si="2"/>
        <v>1835</v>
      </c>
      <c r="N23" s="131">
        <f t="shared" si="2"/>
        <v>6145.454545454545</v>
      </c>
      <c r="O23" s="131">
        <f t="shared" si="2"/>
        <v>18.649999999999999</v>
      </c>
      <c r="P23" s="131">
        <f t="shared" si="2"/>
        <v>0</v>
      </c>
      <c r="Q23" s="44"/>
    </row>
    <row r="24" spans="2:17" s="135" customFormat="1" x14ac:dyDescent="0.3">
      <c r="D24" s="289"/>
      <c r="E24" s="289"/>
      <c r="F24" s="289"/>
      <c r="G24" s="289"/>
      <c r="H24" s="290"/>
      <c r="I24" s="290"/>
      <c r="J24" s="290"/>
      <c r="K24" s="290"/>
      <c r="L24" s="290"/>
      <c r="M24" s="290"/>
      <c r="N24" s="290"/>
      <c r="O24" s="290"/>
      <c r="P24" s="290"/>
    </row>
    <row r="25" spans="2:17" s="135" customFormat="1" x14ac:dyDescent="0.3">
      <c r="H25" s="123"/>
      <c r="I25" s="123"/>
      <c r="J25" s="123"/>
      <c r="K25" s="123"/>
      <c r="L25" s="123"/>
      <c r="M25" s="123"/>
      <c r="N25" s="123"/>
      <c r="O25" s="123"/>
      <c r="P25" s="123"/>
    </row>
    <row r="26" spans="2:17" s="135" customFormat="1" x14ac:dyDescent="0.3">
      <c r="K26" s="291"/>
      <c r="L26" s="291"/>
    </row>
    <row r="27" spans="2:17" s="135" customFormat="1" x14ac:dyDescent="0.3"/>
    <row r="28" spans="2:17" s="135" customFormat="1" x14ac:dyDescent="0.3"/>
    <row r="29" spans="2:17" s="135" customFormat="1" x14ac:dyDescent="0.3"/>
    <row r="30" spans="2:17" s="135" customFormat="1" x14ac:dyDescent="0.3"/>
    <row r="31" spans="2:17" s="135" customFormat="1" x14ac:dyDescent="0.3"/>
    <row r="32" spans="2:17" s="135" customFormat="1" x14ac:dyDescent="0.3"/>
    <row r="33" s="135" customFormat="1" x14ac:dyDescent="0.3"/>
    <row r="34" s="135" customFormat="1" x14ac:dyDescent="0.3"/>
    <row r="35" s="135" customFormat="1" x14ac:dyDescent="0.3"/>
    <row r="36" s="135" customFormat="1" x14ac:dyDescent="0.3"/>
    <row r="37" s="135" customFormat="1" x14ac:dyDescent="0.3"/>
    <row r="38" s="135" customFormat="1" x14ac:dyDescent="0.3"/>
    <row r="39" s="135" customFormat="1" x14ac:dyDescent="0.3"/>
    <row r="40" s="135" customFormat="1" x14ac:dyDescent="0.3"/>
    <row r="41" s="135" customFormat="1" x14ac:dyDescent="0.3"/>
    <row r="42" s="135" customFormat="1" x14ac:dyDescent="0.3"/>
    <row r="43" s="135" customFormat="1" x14ac:dyDescent="0.3"/>
    <row r="44" s="135" customFormat="1" x14ac:dyDescent="0.3"/>
    <row r="45" s="135" customFormat="1" x14ac:dyDescent="0.3"/>
    <row r="46" s="135" customFormat="1" x14ac:dyDescent="0.3"/>
    <row r="47" s="135" customFormat="1" x14ac:dyDescent="0.3"/>
    <row r="48" s="135" customFormat="1" x14ac:dyDescent="0.3"/>
    <row r="49" s="135" customFormat="1" x14ac:dyDescent="0.3"/>
    <row r="50" s="135" customFormat="1" x14ac:dyDescent="0.3"/>
    <row r="51" s="135" customFormat="1" x14ac:dyDescent="0.3"/>
    <row r="52" s="135" customFormat="1" x14ac:dyDescent="0.3"/>
    <row r="53" s="135" customFormat="1" x14ac:dyDescent="0.3"/>
    <row r="54" s="135" customFormat="1" x14ac:dyDescent="0.3"/>
    <row r="55" s="135" customFormat="1" x14ac:dyDescent="0.3"/>
    <row r="56" s="135" customFormat="1" x14ac:dyDescent="0.3"/>
    <row r="57" s="135" customFormat="1" x14ac:dyDescent="0.3"/>
    <row r="58" s="135" customFormat="1" x14ac:dyDescent="0.3"/>
    <row r="59" s="135" customFormat="1" x14ac:dyDescent="0.3"/>
    <row r="60" s="135" customFormat="1" x14ac:dyDescent="0.3"/>
    <row r="61" s="135" customFormat="1" x14ac:dyDescent="0.3"/>
    <row r="62" s="135" customFormat="1" x14ac:dyDescent="0.3"/>
    <row r="63" s="135" customFormat="1" x14ac:dyDescent="0.3"/>
    <row r="64" s="135" customFormat="1" x14ac:dyDescent="0.3"/>
    <row r="65" s="135" customFormat="1" x14ac:dyDescent="0.3"/>
    <row r="66" s="135" customFormat="1" x14ac:dyDescent="0.3"/>
    <row r="67" s="135" customFormat="1" x14ac:dyDescent="0.3"/>
    <row r="68" s="135" customFormat="1" x14ac:dyDescent="0.3"/>
    <row r="69" s="135" customFormat="1" x14ac:dyDescent="0.3"/>
    <row r="70" s="135" customFormat="1" x14ac:dyDescent="0.3"/>
    <row r="71" s="135" customFormat="1" x14ac:dyDescent="0.3"/>
    <row r="72" s="135" customFormat="1" x14ac:dyDescent="0.3"/>
    <row r="73" s="135" customFormat="1" x14ac:dyDescent="0.3"/>
    <row r="74" s="135" customFormat="1" x14ac:dyDescent="0.3"/>
    <row r="75" s="135" customFormat="1" x14ac:dyDescent="0.3"/>
    <row r="76" s="135" customFormat="1" x14ac:dyDescent="0.3"/>
    <row r="77" s="135" customFormat="1" x14ac:dyDescent="0.3"/>
    <row r="78" s="135" customFormat="1" x14ac:dyDescent="0.3"/>
    <row r="79" s="135" customFormat="1" x14ac:dyDescent="0.3"/>
    <row r="80" s="135" customFormat="1" x14ac:dyDescent="0.3"/>
    <row r="81" s="135" customFormat="1" x14ac:dyDescent="0.3"/>
    <row r="82" s="135" customFormat="1" x14ac:dyDescent="0.3"/>
    <row r="83" s="135" customFormat="1" x14ac:dyDescent="0.3"/>
    <row r="84" s="135" customFormat="1" x14ac:dyDescent="0.3"/>
    <row r="85" s="135" customFormat="1" x14ac:dyDescent="0.3"/>
    <row r="86" s="135" customFormat="1" x14ac:dyDescent="0.3"/>
    <row r="87" s="135" customFormat="1" x14ac:dyDescent="0.3"/>
    <row r="88" s="135" customFormat="1" x14ac:dyDescent="0.3"/>
    <row r="89" s="135" customFormat="1" x14ac:dyDescent="0.3"/>
    <row r="90" s="135" customFormat="1" x14ac:dyDescent="0.3"/>
    <row r="91" s="135" customFormat="1" x14ac:dyDescent="0.3"/>
    <row r="92" s="135" customFormat="1" x14ac:dyDescent="0.3"/>
    <row r="93" s="135" customFormat="1" x14ac:dyDescent="0.3"/>
    <row r="94" s="135" customFormat="1" x14ac:dyDescent="0.3"/>
    <row r="95" s="135" customFormat="1" x14ac:dyDescent="0.3"/>
    <row r="96" s="135" customFormat="1" x14ac:dyDescent="0.3"/>
    <row r="97" s="135" customFormat="1" x14ac:dyDescent="0.3"/>
    <row r="98" s="135" customFormat="1" x14ac:dyDescent="0.3"/>
    <row r="99" s="135" customFormat="1" x14ac:dyDescent="0.3"/>
    <row r="100" s="135" customFormat="1" x14ac:dyDescent="0.3"/>
    <row r="101" s="135" customFormat="1" x14ac:dyDescent="0.3"/>
    <row r="102" s="135" customFormat="1" x14ac:dyDescent="0.3"/>
    <row r="103" s="135" customFormat="1" x14ac:dyDescent="0.3"/>
    <row r="104" s="135" customFormat="1" x14ac:dyDescent="0.3"/>
    <row r="105" s="135" customFormat="1" x14ac:dyDescent="0.3"/>
    <row r="106" s="135" customFormat="1" x14ac:dyDescent="0.3"/>
    <row r="107" s="135" customFormat="1" x14ac:dyDescent="0.3"/>
    <row r="108" s="135" customFormat="1" x14ac:dyDescent="0.3"/>
    <row r="109" s="135" customFormat="1" x14ac:dyDescent="0.3"/>
    <row r="110" s="135" customFormat="1" x14ac:dyDescent="0.3"/>
    <row r="111" s="135" customFormat="1" x14ac:dyDescent="0.3"/>
    <row r="112" s="135" customFormat="1" x14ac:dyDescent="0.3"/>
    <row r="113" s="135" customFormat="1" x14ac:dyDescent="0.3"/>
    <row r="114" s="135" customFormat="1" x14ac:dyDescent="0.3"/>
    <row r="115" s="135" customFormat="1" x14ac:dyDescent="0.3"/>
    <row r="116" s="135" customFormat="1" x14ac:dyDescent="0.3"/>
    <row r="117" s="135" customFormat="1" x14ac:dyDescent="0.3"/>
    <row r="118" s="135" customFormat="1" x14ac:dyDescent="0.3"/>
    <row r="119" s="135" customFormat="1" x14ac:dyDescent="0.3"/>
    <row r="120" s="135" customFormat="1" x14ac:dyDescent="0.3"/>
    <row r="121" s="135" customFormat="1" x14ac:dyDescent="0.3"/>
    <row r="122" s="135" customFormat="1" x14ac:dyDescent="0.3"/>
    <row r="123" s="135" customFormat="1" x14ac:dyDescent="0.3"/>
    <row r="124" s="135" customFormat="1" x14ac:dyDescent="0.3"/>
    <row r="125" s="135" customFormat="1" x14ac:dyDescent="0.3"/>
    <row r="126" s="135" customFormat="1" x14ac:dyDescent="0.3"/>
    <row r="127" s="135" customFormat="1" x14ac:dyDescent="0.3"/>
    <row r="128" s="135" customFormat="1" x14ac:dyDescent="0.3"/>
    <row r="129" s="135" customFormat="1" x14ac:dyDescent="0.3"/>
    <row r="130" s="135" customFormat="1" x14ac:dyDescent="0.3"/>
    <row r="131" s="135" customFormat="1" x14ac:dyDescent="0.3"/>
    <row r="132" s="135" customFormat="1" x14ac:dyDescent="0.3"/>
    <row r="133" s="135" customFormat="1" x14ac:dyDescent="0.3"/>
    <row r="134" s="135" customFormat="1" x14ac:dyDescent="0.3"/>
    <row r="135" s="135" customFormat="1" x14ac:dyDescent="0.3"/>
    <row r="136" s="135" customFormat="1" x14ac:dyDescent="0.3"/>
    <row r="137" s="135" customFormat="1" x14ac:dyDescent="0.3"/>
    <row r="138" s="135" customFormat="1" x14ac:dyDescent="0.3"/>
    <row r="139" s="135" customFormat="1" x14ac:dyDescent="0.3"/>
    <row r="140" s="135" customFormat="1" x14ac:dyDescent="0.3"/>
    <row r="141" s="135" customFormat="1" x14ac:dyDescent="0.3"/>
    <row r="142" s="135" customFormat="1" x14ac:dyDescent="0.3"/>
    <row r="143" s="135" customFormat="1" x14ac:dyDescent="0.3"/>
    <row r="144" s="135" customFormat="1" x14ac:dyDescent="0.3"/>
    <row r="145" s="135" customFormat="1" x14ac:dyDescent="0.3"/>
    <row r="146" s="135" customFormat="1" x14ac:dyDescent="0.3"/>
    <row r="147" s="135" customFormat="1" x14ac:dyDescent="0.3"/>
    <row r="148" s="135" customFormat="1" x14ac:dyDescent="0.3"/>
    <row r="149" s="135" customFormat="1" x14ac:dyDescent="0.3"/>
    <row r="150" s="135" customFormat="1" x14ac:dyDescent="0.3"/>
    <row r="151" s="135" customFormat="1" x14ac:dyDescent="0.3"/>
    <row r="152" s="135" customFormat="1" x14ac:dyDescent="0.3"/>
    <row r="153" s="135" customFormat="1" x14ac:dyDescent="0.3"/>
    <row r="154" s="135" customFormat="1" x14ac:dyDescent="0.3"/>
    <row r="155" s="135" customFormat="1" x14ac:dyDescent="0.3"/>
    <row r="156" s="135" customFormat="1" x14ac:dyDescent="0.3"/>
    <row r="157" s="135" customFormat="1" x14ac:dyDescent="0.3"/>
    <row r="158" s="135" customFormat="1" x14ac:dyDescent="0.3"/>
    <row r="159" s="135" customFormat="1" x14ac:dyDescent="0.3"/>
    <row r="160" s="135" customFormat="1" x14ac:dyDescent="0.3"/>
    <row r="161" s="135" customFormat="1" x14ac:dyDescent="0.3"/>
    <row r="162" s="135" customFormat="1" x14ac:dyDescent="0.3"/>
    <row r="163" s="135" customFormat="1" x14ac:dyDescent="0.3"/>
    <row r="164" s="135" customFormat="1" x14ac:dyDescent="0.3"/>
    <row r="165" s="135" customFormat="1" x14ac:dyDescent="0.3"/>
    <row r="166" s="135" customFormat="1" x14ac:dyDescent="0.3"/>
    <row r="167" s="135" customFormat="1" x14ac:dyDescent="0.3"/>
    <row r="168" s="135" customFormat="1" x14ac:dyDescent="0.3"/>
    <row r="169" s="135" customFormat="1" x14ac:dyDescent="0.3"/>
    <row r="170" s="135" customFormat="1" x14ac:dyDescent="0.3"/>
    <row r="171" s="135" customFormat="1" x14ac:dyDescent="0.3"/>
    <row r="172" s="135" customFormat="1" x14ac:dyDescent="0.3"/>
    <row r="173" s="135" customFormat="1" x14ac:dyDescent="0.3"/>
    <row r="174" s="135" customFormat="1" x14ac:dyDescent="0.3"/>
    <row r="175" s="135" customFormat="1" x14ac:dyDescent="0.3"/>
    <row r="176" s="135" customFormat="1" x14ac:dyDescent="0.3"/>
    <row r="177" s="135" customFormat="1" x14ac:dyDescent="0.3"/>
    <row r="178" s="135" customFormat="1" x14ac:dyDescent="0.3"/>
    <row r="179" s="135" customFormat="1" x14ac:dyDescent="0.3"/>
    <row r="180" s="135" customFormat="1" x14ac:dyDescent="0.3"/>
    <row r="181" s="135" customFormat="1" x14ac:dyDescent="0.3"/>
    <row r="182" s="135" customFormat="1" x14ac:dyDescent="0.3"/>
    <row r="183" s="135" customFormat="1" x14ac:dyDescent="0.3"/>
    <row r="184" s="135" customFormat="1" x14ac:dyDescent="0.3"/>
    <row r="185" s="135" customFormat="1" x14ac:dyDescent="0.3"/>
    <row r="186" s="135" customFormat="1" x14ac:dyDescent="0.3"/>
    <row r="187" s="135" customFormat="1" x14ac:dyDescent="0.3"/>
    <row r="188" s="135" customFormat="1" x14ac:dyDescent="0.3"/>
    <row r="189" s="135" customFormat="1" x14ac:dyDescent="0.3"/>
    <row r="190" s="135" customFormat="1" x14ac:dyDescent="0.3"/>
    <row r="191" s="135" customFormat="1" x14ac:dyDescent="0.3"/>
    <row r="192" s="135" customFormat="1" x14ac:dyDescent="0.3"/>
    <row r="193" s="135" customFormat="1" x14ac:dyDescent="0.3"/>
    <row r="194" s="135" customFormat="1" x14ac:dyDescent="0.3"/>
    <row r="195" s="135" customFormat="1" x14ac:dyDescent="0.3"/>
    <row r="196" s="135" customFormat="1" x14ac:dyDescent="0.3"/>
    <row r="197" s="135" customFormat="1" x14ac:dyDescent="0.3"/>
    <row r="198" s="135" customFormat="1" x14ac:dyDescent="0.3"/>
    <row r="199" s="135" customFormat="1" x14ac:dyDescent="0.3"/>
    <row r="200" s="135" customFormat="1" x14ac:dyDescent="0.3"/>
    <row r="201" s="135" customFormat="1" x14ac:dyDescent="0.3"/>
    <row r="202" s="135" customFormat="1" x14ac:dyDescent="0.3"/>
    <row r="203" s="135" customFormat="1" x14ac:dyDescent="0.3"/>
    <row r="204" s="135" customFormat="1" x14ac:dyDescent="0.3"/>
    <row r="205" s="135" customFormat="1" x14ac:dyDescent="0.3"/>
    <row r="206" s="135" customFormat="1" x14ac:dyDescent="0.3"/>
    <row r="207" s="135" customFormat="1" x14ac:dyDescent="0.3"/>
    <row r="208" s="135" customFormat="1" x14ac:dyDescent="0.3"/>
    <row r="209" s="135" customFormat="1" x14ac:dyDescent="0.3"/>
    <row r="210" s="135" customFormat="1" x14ac:dyDescent="0.3"/>
    <row r="211" s="135" customFormat="1" x14ac:dyDescent="0.3"/>
    <row r="212" s="135" customFormat="1" x14ac:dyDescent="0.3"/>
    <row r="213" s="135" customFormat="1" x14ac:dyDescent="0.3"/>
    <row r="214" s="135" customFormat="1" x14ac:dyDescent="0.3"/>
    <row r="215" s="135" customFormat="1" x14ac:dyDescent="0.3"/>
    <row r="216" s="135" customFormat="1" x14ac:dyDescent="0.3"/>
    <row r="217" s="135" customFormat="1" x14ac:dyDescent="0.3"/>
    <row r="218" s="135" customFormat="1" x14ac:dyDescent="0.3"/>
    <row r="219" s="135" customFormat="1" x14ac:dyDescent="0.3"/>
    <row r="220" s="135" customFormat="1" x14ac:dyDescent="0.3"/>
    <row r="221" s="135" customFormat="1" x14ac:dyDescent="0.3"/>
    <row r="222" s="135" customFormat="1" x14ac:dyDescent="0.3"/>
    <row r="223" s="135" customFormat="1" x14ac:dyDescent="0.3"/>
    <row r="224" s="135" customFormat="1" x14ac:dyDescent="0.3"/>
    <row r="225" s="135" customFormat="1" x14ac:dyDescent="0.3"/>
    <row r="226" s="135" customFormat="1" x14ac:dyDescent="0.3"/>
    <row r="227" s="135" customFormat="1" x14ac:dyDescent="0.3"/>
    <row r="228" s="135" customFormat="1" x14ac:dyDescent="0.3"/>
    <row r="229" s="135" customFormat="1" x14ac:dyDescent="0.3"/>
    <row r="230" s="135" customFormat="1" x14ac:dyDescent="0.3"/>
    <row r="231" s="135" customFormat="1" x14ac:dyDescent="0.3"/>
    <row r="232" s="135" customFormat="1" x14ac:dyDescent="0.3"/>
    <row r="233" s="135" customFormat="1" x14ac:dyDescent="0.3"/>
    <row r="234" s="135" customFormat="1" x14ac:dyDescent="0.3"/>
    <row r="235" s="135" customFormat="1" x14ac:dyDescent="0.3"/>
    <row r="236" s="135" customFormat="1" x14ac:dyDescent="0.3"/>
    <row r="237" s="135" customFormat="1" x14ac:dyDescent="0.3"/>
    <row r="238" s="135" customFormat="1" x14ac:dyDescent="0.3"/>
    <row r="239" s="135" customFormat="1" x14ac:dyDescent="0.3"/>
    <row r="240" s="135" customFormat="1" x14ac:dyDescent="0.3"/>
    <row r="241" s="135" customFormat="1" x14ac:dyDescent="0.3"/>
    <row r="242" s="135" customFormat="1" x14ac:dyDescent="0.3"/>
    <row r="243" s="135" customFormat="1" x14ac:dyDescent="0.3"/>
    <row r="244" s="135" customFormat="1" x14ac:dyDescent="0.3"/>
    <row r="245" s="135" customFormat="1" x14ac:dyDescent="0.3"/>
    <row r="246" s="135" customFormat="1" x14ac:dyDescent="0.3"/>
    <row r="247" s="135" customFormat="1" x14ac:dyDescent="0.3"/>
    <row r="248" s="135" customFormat="1" x14ac:dyDescent="0.3"/>
    <row r="249" s="135" customFormat="1" x14ac:dyDescent="0.3"/>
    <row r="250" s="135" customFormat="1" x14ac:dyDescent="0.3"/>
    <row r="251" s="135" customFormat="1" x14ac:dyDescent="0.3"/>
    <row r="252" s="135" customFormat="1" x14ac:dyDescent="0.3"/>
    <row r="253" s="135" customFormat="1" x14ac:dyDescent="0.3"/>
    <row r="254" s="135" customFormat="1" x14ac:dyDescent="0.3"/>
    <row r="255" s="135" customFormat="1" x14ac:dyDescent="0.3"/>
    <row r="256" s="135" customFormat="1" x14ac:dyDescent="0.3"/>
    <row r="257" s="135" customFormat="1" x14ac:dyDescent="0.3"/>
    <row r="258" s="135" customFormat="1" x14ac:dyDescent="0.3"/>
    <row r="259" s="135" customFormat="1" x14ac:dyDescent="0.3"/>
    <row r="260" s="135" customFormat="1" x14ac:dyDescent="0.3"/>
    <row r="261" s="135" customFormat="1" x14ac:dyDescent="0.3"/>
    <row r="262" s="135" customFormat="1" x14ac:dyDescent="0.3"/>
    <row r="263" s="135" customFormat="1" x14ac:dyDescent="0.3"/>
    <row r="264" s="135" customFormat="1" x14ac:dyDescent="0.3"/>
    <row r="265" s="135" customFormat="1" x14ac:dyDescent="0.3"/>
    <row r="266" s="135" customFormat="1" x14ac:dyDescent="0.3"/>
    <row r="267" s="135" customFormat="1" x14ac:dyDescent="0.3"/>
    <row r="268" s="135" customFormat="1" x14ac:dyDescent="0.3"/>
    <row r="269" s="135" customFormat="1" x14ac:dyDescent="0.3"/>
    <row r="270" s="135" customFormat="1" x14ac:dyDescent="0.3"/>
    <row r="271" s="135" customFormat="1" x14ac:dyDescent="0.3"/>
    <row r="272" s="135" customFormat="1" x14ac:dyDescent="0.3"/>
    <row r="273" s="135" customFormat="1" x14ac:dyDescent="0.3"/>
    <row r="274" s="135" customFormat="1" x14ac:dyDescent="0.3"/>
    <row r="275" s="135" customFormat="1" x14ac:dyDescent="0.3"/>
    <row r="276" s="135" customFormat="1" x14ac:dyDescent="0.3"/>
    <row r="277" s="135" customFormat="1" x14ac:dyDescent="0.3"/>
    <row r="278" s="135" customFormat="1" x14ac:dyDescent="0.3"/>
    <row r="279" s="135" customFormat="1" x14ac:dyDescent="0.3"/>
    <row r="280" s="135" customFormat="1" x14ac:dyDescent="0.3"/>
    <row r="281" s="135" customFormat="1" x14ac:dyDescent="0.3"/>
    <row r="282" s="135" customFormat="1" x14ac:dyDescent="0.3"/>
    <row r="283" s="135" customFormat="1" x14ac:dyDescent="0.3"/>
    <row r="284" s="135" customFormat="1" x14ac:dyDescent="0.3"/>
    <row r="285" s="135" customFormat="1" x14ac:dyDescent="0.3"/>
    <row r="286" s="135" customFormat="1" x14ac:dyDescent="0.3"/>
    <row r="287" s="135" customFormat="1" x14ac:dyDescent="0.3"/>
    <row r="288" s="135" customFormat="1" x14ac:dyDescent="0.3"/>
    <row r="289" s="135" customFormat="1" x14ac:dyDescent="0.3"/>
    <row r="290" s="135" customFormat="1" x14ac:dyDescent="0.3"/>
    <row r="291" s="135" customFormat="1" x14ac:dyDescent="0.3"/>
    <row r="292" s="135" customFormat="1" x14ac:dyDescent="0.3"/>
    <row r="293" s="135" customFormat="1" x14ac:dyDescent="0.3"/>
    <row r="294" s="135" customFormat="1" x14ac:dyDescent="0.3"/>
    <row r="295" s="135" customFormat="1" x14ac:dyDescent="0.3"/>
    <row r="296" s="135" customFormat="1" x14ac:dyDescent="0.3"/>
    <row r="297" s="135" customFormat="1" x14ac:dyDescent="0.3"/>
    <row r="298" s="135" customFormat="1" x14ac:dyDescent="0.3"/>
    <row r="299" s="135" customFormat="1" x14ac:dyDescent="0.3"/>
    <row r="300" s="135" customFormat="1" x14ac:dyDescent="0.3"/>
    <row r="301" s="135" customFormat="1" x14ac:dyDescent="0.3"/>
    <row r="302" s="135" customFormat="1" x14ac:dyDescent="0.3"/>
    <row r="303" s="135" customFormat="1" x14ac:dyDescent="0.3"/>
    <row r="304" s="135" customFormat="1" x14ac:dyDescent="0.3"/>
    <row r="305" s="135" customFormat="1" x14ac:dyDescent="0.3"/>
    <row r="306" s="135" customFormat="1" x14ac:dyDescent="0.3"/>
    <row r="307" s="135" customFormat="1" x14ac:dyDescent="0.3"/>
    <row r="308" s="135" customFormat="1" x14ac:dyDescent="0.3"/>
    <row r="309" s="135" customFormat="1" x14ac:dyDescent="0.3"/>
    <row r="310" s="135" customFormat="1" x14ac:dyDescent="0.3"/>
    <row r="311" s="135" customFormat="1" x14ac:dyDescent="0.3"/>
    <row r="312" s="135" customFormat="1" x14ac:dyDescent="0.3"/>
    <row r="313" s="135" customFormat="1" x14ac:dyDescent="0.3"/>
    <row r="314" s="135" customFormat="1" x14ac:dyDescent="0.3"/>
    <row r="315" s="135" customFormat="1" x14ac:dyDescent="0.3"/>
    <row r="316" s="135" customFormat="1" x14ac:dyDescent="0.3"/>
    <row r="317" s="135" customFormat="1" x14ac:dyDescent="0.3"/>
    <row r="318" s="135" customFormat="1" x14ac:dyDescent="0.3"/>
    <row r="319" s="135" customFormat="1" x14ac:dyDescent="0.3"/>
    <row r="320" s="135" customFormat="1" x14ac:dyDescent="0.3"/>
    <row r="321" s="135" customFormat="1" x14ac:dyDescent="0.3"/>
    <row r="322" s="135" customFormat="1" x14ac:dyDescent="0.3"/>
    <row r="323" s="135" customFormat="1" x14ac:dyDescent="0.3"/>
    <row r="324" s="135" customFormat="1" x14ac:dyDescent="0.3"/>
    <row r="325" s="135" customFormat="1" x14ac:dyDescent="0.3"/>
    <row r="326" s="135" customFormat="1" x14ac:dyDescent="0.3"/>
    <row r="327" s="135" customFormat="1" x14ac:dyDescent="0.3"/>
    <row r="328" s="135" customFormat="1" x14ac:dyDescent="0.3"/>
    <row r="329" s="135" customFormat="1" x14ac:dyDescent="0.3"/>
    <row r="330" s="135" customFormat="1" x14ac:dyDescent="0.3"/>
    <row r="331" s="135" customFormat="1" x14ac:dyDescent="0.3"/>
    <row r="332" s="135" customFormat="1" x14ac:dyDescent="0.3"/>
    <row r="333" s="135" customFormat="1" x14ac:dyDescent="0.3"/>
    <row r="334" s="135" customFormat="1" x14ac:dyDescent="0.3"/>
    <row r="335" s="135" customFormat="1" x14ac:dyDescent="0.3"/>
    <row r="336" s="135" customFormat="1" x14ac:dyDescent="0.3"/>
    <row r="337" s="135" customFormat="1" x14ac:dyDescent="0.3"/>
    <row r="338" s="135" customFormat="1" x14ac:dyDescent="0.3"/>
    <row r="339" s="135" customFormat="1" x14ac:dyDescent="0.3"/>
    <row r="340" s="135" customFormat="1" x14ac:dyDescent="0.3"/>
    <row r="341" s="135" customFormat="1" x14ac:dyDescent="0.3"/>
    <row r="342" s="135" customFormat="1" x14ac:dyDescent="0.3"/>
    <row r="343" s="135" customFormat="1" x14ac:dyDescent="0.3"/>
    <row r="344" s="135" customFormat="1" x14ac:dyDescent="0.3"/>
    <row r="345" s="135" customFormat="1" x14ac:dyDescent="0.3"/>
    <row r="346" s="135" customFormat="1" x14ac:dyDescent="0.3"/>
    <row r="347" s="135" customFormat="1" x14ac:dyDescent="0.3"/>
    <row r="348" s="135" customFormat="1" x14ac:dyDescent="0.3"/>
    <row r="349" s="135" customFormat="1" x14ac:dyDescent="0.3"/>
    <row r="350" s="135" customFormat="1" x14ac:dyDescent="0.3"/>
    <row r="351" s="135" customFormat="1" x14ac:dyDescent="0.3"/>
    <row r="352" s="135" customFormat="1" x14ac:dyDescent="0.3"/>
    <row r="353" s="135" customFormat="1" x14ac:dyDescent="0.3"/>
    <row r="354" s="135" customFormat="1" x14ac:dyDescent="0.3"/>
    <row r="355" s="135" customFormat="1" x14ac:dyDescent="0.3"/>
    <row r="356" s="135" customFormat="1" x14ac:dyDescent="0.3"/>
    <row r="357" s="135" customFormat="1" x14ac:dyDescent="0.3"/>
    <row r="358" s="135" customFormat="1" x14ac:dyDescent="0.3"/>
    <row r="359" s="135" customFormat="1" x14ac:dyDescent="0.3"/>
    <row r="360" s="135" customFormat="1" x14ac:dyDescent="0.3"/>
    <row r="361" s="135" customFormat="1" x14ac:dyDescent="0.3"/>
    <row r="362" s="135" customFormat="1" x14ac:dyDescent="0.3"/>
    <row r="363" s="135" customFormat="1" x14ac:dyDescent="0.3"/>
    <row r="364" s="135" customFormat="1" x14ac:dyDescent="0.3"/>
    <row r="365" s="135" customFormat="1" x14ac:dyDescent="0.3"/>
    <row r="366" s="135" customFormat="1" x14ac:dyDescent="0.3"/>
    <row r="367" s="135" customFormat="1" x14ac:dyDescent="0.3"/>
    <row r="368" s="135" customFormat="1" x14ac:dyDescent="0.3"/>
    <row r="369" s="135" customFormat="1" x14ac:dyDescent="0.3"/>
    <row r="370" s="135" customFormat="1" x14ac:dyDescent="0.3"/>
    <row r="371" s="135" customFormat="1" x14ac:dyDescent="0.3"/>
    <row r="372" s="135" customFormat="1" x14ac:dyDescent="0.3"/>
    <row r="373" s="135" customFormat="1" x14ac:dyDescent="0.3"/>
    <row r="374" s="135" customFormat="1" x14ac:dyDescent="0.3"/>
    <row r="375" s="135" customFormat="1" x14ac:dyDescent="0.3"/>
    <row r="376" s="135" customFormat="1" x14ac:dyDescent="0.3"/>
    <row r="377" s="135" customFormat="1" x14ac:dyDescent="0.3"/>
    <row r="378" s="135" customFormat="1" x14ac:dyDescent="0.3"/>
    <row r="379" s="135" customFormat="1" x14ac:dyDescent="0.3"/>
    <row r="380" s="135" customFormat="1" x14ac:dyDescent="0.3"/>
    <row r="381" s="135" customFormat="1" x14ac:dyDescent="0.3"/>
    <row r="382" s="135" customFormat="1" x14ac:dyDescent="0.3"/>
    <row r="383" s="135" customFormat="1" x14ac:dyDescent="0.3"/>
    <row r="384" s="135" customFormat="1" x14ac:dyDescent="0.3"/>
    <row r="385" s="135" customFormat="1" x14ac:dyDescent="0.3"/>
    <row r="386" s="135" customFormat="1" x14ac:dyDescent="0.3"/>
    <row r="387" s="135" customFormat="1" x14ac:dyDescent="0.3"/>
    <row r="388" s="135" customFormat="1" x14ac:dyDescent="0.3"/>
    <row r="389" s="135" customFormat="1" x14ac:dyDescent="0.3"/>
    <row r="390" s="135" customFormat="1" x14ac:dyDescent="0.3"/>
    <row r="391" s="135" customFormat="1" x14ac:dyDescent="0.3"/>
    <row r="392" s="135" customFormat="1" x14ac:dyDescent="0.3"/>
    <row r="393" s="135" customFormat="1" x14ac:dyDescent="0.3"/>
    <row r="394" s="135" customFormat="1" x14ac:dyDescent="0.3"/>
    <row r="395" s="135" customFormat="1" x14ac:dyDescent="0.3"/>
    <row r="396" s="135" customFormat="1" x14ac:dyDescent="0.3"/>
    <row r="397" s="135" customFormat="1" x14ac:dyDescent="0.3"/>
    <row r="398" s="135" customFormat="1" x14ac:dyDescent="0.3"/>
    <row r="399" s="135" customFormat="1" x14ac:dyDescent="0.3"/>
    <row r="400" s="135" customFormat="1" x14ac:dyDescent="0.3"/>
    <row r="401" s="135" customFormat="1" x14ac:dyDescent="0.3"/>
    <row r="402" s="135" customFormat="1" x14ac:dyDescent="0.3"/>
    <row r="403" s="135" customFormat="1" x14ac:dyDescent="0.3"/>
    <row r="404" s="135" customFormat="1" x14ac:dyDescent="0.3"/>
    <row r="405" s="135" customFormat="1" x14ac:dyDescent="0.3"/>
    <row r="406" s="135" customFormat="1" x14ac:dyDescent="0.3"/>
    <row r="407" s="135" customFormat="1" x14ac:dyDescent="0.3"/>
    <row r="408" s="135" customFormat="1" x14ac:dyDescent="0.3"/>
    <row r="409" s="135" customFormat="1" x14ac:dyDescent="0.3"/>
    <row r="410" s="135" customFormat="1" x14ac:dyDescent="0.3"/>
    <row r="411" s="135" customFormat="1" x14ac:dyDescent="0.3"/>
    <row r="412" s="135" customFormat="1" x14ac:dyDescent="0.3"/>
    <row r="413" s="135" customFormat="1" x14ac:dyDescent="0.3"/>
    <row r="414" s="135" customFormat="1" x14ac:dyDescent="0.3"/>
    <row r="415" s="135" customFormat="1" x14ac:dyDescent="0.3"/>
    <row r="416" s="135" customFormat="1" x14ac:dyDescent="0.3"/>
    <row r="417" s="135" customFormat="1" x14ac:dyDescent="0.3"/>
    <row r="418" s="135" customFormat="1" x14ac:dyDescent="0.3"/>
    <row r="419" s="135" customFormat="1" x14ac:dyDescent="0.3"/>
    <row r="420" s="135" customFormat="1" x14ac:dyDescent="0.3"/>
    <row r="421" s="135" customFormat="1" x14ac:dyDescent="0.3"/>
    <row r="422" s="135" customFormat="1" x14ac:dyDescent="0.3"/>
    <row r="423" s="135" customFormat="1" x14ac:dyDescent="0.3"/>
    <row r="424" s="135" customFormat="1" x14ac:dyDescent="0.3"/>
    <row r="425" s="135" customFormat="1" x14ac:dyDescent="0.3"/>
    <row r="426" s="135" customFormat="1" x14ac:dyDescent="0.3"/>
    <row r="427" s="135" customFormat="1" x14ac:dyDescent="0.3"/>
    <row r="428" s="135" customFormat="1" x14ac:dyDescent="0.3"/>
    <row r="429" s="135" customFormat="1" x14ac:dyDescent="0.3"/>
    <row r="430" s="135" customFormat="1" x14ac:dyDescent="0.3"/>
    <row r="431" s="135" customFormat="1" x14ac:dyDescent="0.3"/>
    <row r="432" s="135" customFormat="1" x14ac:dyDescent="0.3"/>
    <row r="433" s="135" customFormat="1" x14ac:dyDescent="0.3"/>
    <row r="434" s="135" customFormat="1" x14ac:dyDescent="0.3"/>
    <row r="435" s="135" customFormat="1" x14ac:dyDescent="0.3"/>
    <row r="436" s="135" customFormat="1" x14ac:dyDescent="0.3"/>
    <row r="437" s="135" customFormat="1" x14ac:dyDescent="0.3"/>
    <row r="438" s="135" customFormat="1" x14ac:dyDescent="0.3"/>
    <row r="439" s="135" customFormat="1" x14ac:dyDescent="0.3"/>
    <row r="440" s="135" customFormat="1" x14ac:dyDescent="0.3"/>
    <row r="441" s="135" customFormat="1" x14ac:dyDescent="0.3"/>
    <row r="442" s="135" customFormat="1" x14ac:dyDescent="0.3"/>
    <row r="443" s="135" customFormat="1" x14ac:dyDescent="0.3"/>
    <row r="444" s="135" customFormat="1" x14ac:dyDescent="0.3"/>
    <row r="445" s="135" customFormat="1" x14ac:dyDescent="0.3"/>
    <row r="446" s="135" customFormat="1" x14ac:dyDescent="0.3"/>
    <row r="447" s="135" customFormat="1" x14ac:dyDescent="0.3"/>
    <row r="448" s="135" customFormat="1" x14ac:dyDescent="0.3"/>
    <row r="449" s="135" customFormat="1" x14ac:dyDescent="0.3"/>
    <row r="450" s="135" customFormat="1" x14ac:dyDescent="0.3"/>
    <row r="451" s="135" customFormat="1" x14ac:dyDescent="0.3"/>
    <row r="452" s="135" customFormat="1" x14ac:dyDescent="0.3"/>
    <row r="453" s="135" customFormat="1" x14ac:dyDescent="0.3"/>
    <row r="454" s="135" customFormat="1" x14ac:dyDescent="0.3"/>
    <row r="455" s="135" customFormat="1" x14ac:dyDescent="0.3"/>
    <row r="456" s="135" customFormat="1" x14ac:dyDescent="0.3"/>
    <row r="457" s="135" customFormat="1" x14ac:dyDescent="0.3"/>
    <row r="458" s="135" customFormat="1" x14ac:dyDescent="0.3"/>
    <row r="459" s="135" customFormat="1" x14ac:dyDescent="0.3"/>
    <row r="460" s="135" customFormat="1" x14ac:dyDescent="0.3"/>
    <row r="461" s="135" customFormat="1" x14ac:dyDescent="0.3"/>
    <row r="462" s="135" customFormat="1" x14ac:dyDescent="0.3"/>
    <row r="463" s="135" customFormat="1" x14ac:dyDescent="0.3"/>
    <row r="464" s="135" customFormat="1" x14ac:dyDescent="0.3"/>
    <row r="465" s="135" customFormat="1" x14ac:dyDescent="0.3"/>
    <row r="466" s="135" customFormat="1" x14ac:dyDescent="0.3"/>
    <row r="467" s="135" customFormat="1" x14ac:dyDescent="0.3"/>
    <row r="468" s="135" customFormat="1" x14ac:dyDescent="0.3"/>
    <row r="469" s="135" customFormat="1" x14ac:dyDescent="0.3"/>
    <row r="470" s="135" customFormat="1" x14ac:dyDescent="0.3"/>
    <row r="471" s="135" customFormat="1" x14ac:dyDescent="0.3"/>
    <row r="472" s="135" customFormat="1" x14ac:dyDescent="0.3"/>
    <row r="473" s="135" customFormat="1" x14ac:dyDescent="0.3"/>
    <row r="474" s="135" customFormat="1" x14ac:dyDescent="0.3"/>
    <row r="475" s="135" customFormat="1" x14ac:dyDescent="0.3"/>
    <row r="476" s="135" customFormat="1" x14ac:dyDescent="0.3"/>
    <row r="477" s="135" customFormat="1" x14ac:dyDescent="0.3"/>
    <row r="478" s="135" customFormat="1" x14ac:dyDescent="0.3"/>
    <row r="479" s="135" customFormat="1" x14ac:dyDescent="0.3"/>
    <row r="480" s="135" customFormat="1" x14ac:dyDescent="0.3"/>
    <row r="481" s="135" customFormat="1" x14ac:dyDescent="0.3"/>
    <row r="482" s="135" customFormat="1" x14ac:dyDescent="0.3"/>
    <row r="483" s="135" customFormat="1" x14ac:dyDescent="0.3"/>
    <row r="484" s="135" customFormat="1" x14ac:dyDescent="0.3"/>
    <row r="485" s="135" customFormat="1" x14ac:dyDescent="0.3"/>
    <row r="486" s="135" customFormat="1" x14ac:dyDescent="0.3"/>
    <row r="487" s="135" customFormat="1" x14ac:dyDescent="0.3"/>
    <row r="488" s="135" customFormat="1" x14ac:dyDescent="0.3"/>
    <row r="489" s="135" customFormat="1" x14ac:dyDescent="0.3"/>
    <row r="490" s="135" customFormat="1" x14ac:dyDescent="0.3"/>
    <row r="491" s="135" customFormat="1" x14ac:dyDescent="0.3"/>
    <row r="492" s="135" customFormat="1" x14ac:dyDescent="0.3"/>
    <row r="493" s="135" customFormat="1" x14ac:dyDescent="0.3"/>
    <row r="494" s="135" customFormat="1" x14ac:dyDescent="0.3"/>
    <row r="495" s="135" customFormat="1" x14ac:dyDescent="0.3"/>
    <row r="496" s="135" customFormat="1" x14ac:dyDescent="0.3"/>
    <row r="497" s="135" customFormat="1" x14ac:dyDescent="0.3"/>
    <row r="498" s="135" customFormat="1" x14ac:dyDescent="0.3"/>
    <row r="499" s="135" customFormat="1" x14ac:dyDescent="0.3"/>
    <row r="500" s="135" customFormat="1" x14ac:dyDescent="0.3"/>
    <row r="501" s="135" customFormat="1" x14ac:dyDescent="0.3"/>
    <row r="502" s="135" customFormat="1" x14ac:dyDescent="0.3"/>
    <row r="503" s="135" customFormat="1" x14ac:dyDescent="0.3"/>
    <row r="504" s="135" customFormat="1" x14ac:dyDescent="0.3"/>
    <row r="505" s="135" customFormat="1" x14ac:dyDescent="0.3"/>
    <row r="506" s="135" customFormat="1" x14ac:dyDescent="0.3"/>
    <row r="507" s="135" customFormat="1" x14ac:dyDescent="0.3"/>
    <row r="508" s="135" customFormat="1" x14ac:dyDescent="0.3"/>
    <row r="509" s="135" customFormat="1" x14ac:dyDescent="0.3"/>
    <row r="510" s="135" customFormat="1" x14ac:dyDescent="0.3"/>
    <row r="511" s="135" customFormat="1" x14ac:dyDescent="0.3"/>
    <row r="512" s="135" customFormat="1" x14ac:dyDescent="0.3"/>
    <row r="513" s="135" customFormat="1" x14ac:dyDescent="0.3"/>
    <row r="514" s="135" customFormat="1" x14ac:dyDescent="0.3"/>
    <row r="515" s="135" customFormat="1" x14ac:dyDescent="0.3"/>
    <row r="516" s="135" customFormat="1" x14ac:dyDescent="0.3"/>
    <row r="517" s="135" customFormat="1" x14ac:dyDescent="0.3"/>
    <row r="518" s="135" customFormat="1" x14ac:dyDescent="0.3"/>
    <row r="519" s="135" customFormat="1" x14ac:dyDescent="0.3"/>
    <row r="520" s="135" customFormat="1" x14ac:dyDescent="0.3"/>
    <row r="521" s="135" customFormat="1" x14ac:dyDescent="0.3"/>
    <row r="522" s="135" customFormat="1" x14ac:dyDescent="0.3"/>
    <row r="523" s="135" customFormat="1" x14ac:dyDescent="0.3"/>
    <row r="524" s="135" customFormat="1" x14ac:dyDescent="0.3"/>
    <row r="525" s="135" customFormat="1" x14ac:dyDescent="0.3"/>
    <row r="526" s="135" customFormat="1" x14ac:dyDescent="0.3"/>
    <row r="527" s="135" customFormat="1" x14ac:dyDescent="0.3"/>
    <row r="528" s="135" customFormat="1" x14ac:dyDescent="0.3"/>
    <row r="529" s="135" customFormat="1" x14ac:dyDescent="0.3"/>
    <row r="530" s="135" customFormat="1" x14ac:dyDescent="0.3"/>
    <row r="531" s="135" customFormat="1" x14ac:dyDescent="0.3"/>
    <row r="532" s="135" customFormat="1" x14ac:dyDescent="0.3"/>
    <row r="533" s="135" customFormat="1" x14ac:dyDescent="0.3"/>
    <row r="534" s="135" customFormat="1" x14ac:dyDescent="0.3"/>
    <row r="535" s="135" customFormat="1" x14ac:dyDescent="0.3"/>
    <row r="536" s="135" customFormat="1" x14ac:dyDescent="0.3"/>
    <row r="537" s="135" customFormat="1" x14ac:dyDescent="0.3"/>
    <row r="538" s="135" customFormat="1" x14ac:dyDescent="0.3"/>
    <row r="539" s="135" customFormat="1" x14ac:dyDescent="0.3"/>
    <row r="540" s="135" customFormat="1" x14ac:dyDescent="0.3"/>
    <row r="541" s="135" customFormat="1" x14ac:dyDescent="0.3"/>
    <row r="542" s="135" customFormat="1" x14ac:dyDescent="0.3"/>
    <row r="543" s="135" customFormat="1" x14ac:dyDescent="0.3"/>
    <row r="544" s="135" customFormat="1" x14ac:dyDescent="0.3"/>
    <row r="545" s="135" customFormat="1" x14ac:dyDescent="0.3"/>
    <row r="546" s="135" customFormat="1" x14ac:dyDescent="0.3"/>
    <row r="547" s="135" customFormat="1" x14ac:dyDescent="0.3"/>
    <row r="548" s="135" customFormat="1" x14ac:dyDescent="0.3"/>
    <row r="549" s="135" customFormat="1" x14ac:dyDescent="0.3"/>
    <row r="550" s="135" customFormat="1" x14ac:dyDescent="0.3"/>
    <row r="551" s="135" customFormat="1" x14ac:dyDescent="0.3"/>
    <row r="552" s="135" customFormat="1" x14ac:dyDescent="0.3"/>
    <row r="553" s="135" customFormat="1" x14ac:dyDescent="0.3"/>
    <row r="554" s="135" customFormat="1" x14ac:dyDescent="0.3"/>
    <row r="555" s="135" customFormat="1" x14ac:dyDescent="0.3"/>
    <row r="556" s="135" customFormat="1" x14ac:dyDescent="0.3"/>
    <row r="557" s="135" customFormat="1" x14ac:dyDescent="0.3"/>
  </sheetData>
  <mergeCells count="2">
    <mergeCell ref="D3:P4"/>
    <mergeCell ref="D6:G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7F4F-D86D-4AA9-A129-651B6E36DDC4}">
  <sheetPr>
    <tabColor theme="7" tint="0.59999389629810485"/>
  </sheetPr>
  <dimension ref="A1:BU105"/>
  <sheetViews>
    <sheetView workbookViewId="0">
      <selection activeCell="B22" sqref="B22"/>
    </sheetView>
  </sheetViews>
  <sheetFormatPr defaultRowHeight="15.6" x14ac:dyDescent="0.3"/>
  <cols>
    <col min="1" max="1" width="8.69921875" style="28"/>
    <col min="2" max="2" width="38.8984375" style="28" customWidth="1"/>
    <col min="3" max="3" width="8.69921875" style="28"/>
    <col min="4" max="4" width="19.09765625" customWidth="1"/>
    <col min="5" max="5" width="37.69921875" customWidth="1"/>
    <col min="6" max="6" width="12" customWidth="1"/>
    <col min="7" max="10" width="20.59765625" customWidth="1"/>
    <col min="11" max="33" width="8.69921875" style="28"/>
    <col min="34" max="73" width="8.796875" style="28"/>
  </cols>
  <sheetData>
    <row r="1" spans="2:10" s="28" customFormat="1" x14ac:dyDescent="0.3"/>
    <row r="2" spans="2:10" s="28" customFormat="1" ht="15.6" customHeight="1" thickBot="1" x14ac:dyDescent="0.35">
      <c r="D2" s="268"/>
      <c r="E2" s="268"/>
      <c r="F2" s="268"/>
      <c r="G2" s="268"/>
      <c r="H2" s="268"/>
      <c r="I2" s="268"/>
      <c r="J2" s="268"/>
    </row>
    <row r="3" spans="2:10" ht="15.6" customHeight="1" x14ac:dyDescent="0.35">
      <c r="D3" s="372" t="s">
        <v>3</v>
      </c>
      <c r="E3" s="373"/>
      <c r="F3" s="373"/>
      <c r="G3" s="373"/>
      <c r="H3" s="373"/>
      <c r="I3" s="373"/>
      <c r="J3" s="374"/>
    </row>
    <row r="4" spans="2:10" ht="15" customHeight="1" x14ac:dyDescent="0.3">
      <c r="D4" s="375" t="s">
        <v>147</v>
      </c>
      <c r="E4" s="376"/>
      <c r="F4" s="376"/>
      <c r="G4" s="376"/>
      <c r="H4" s="376"/>
      <c r="I4" s="376"/>
      <c r="J4" s="377"/>
    </row>
    <row r="5" spans="2:10" ht="16.2" customHeight="1" thickBot="1" x14ac:dyDescent="0.35">
      <c r="D5" s="292"/>
      <c r="E5" s="293"/>
      <c r="F5" s="293"/>
      <c r="G5" s="293"/>
      <c r="H5" s="293"/>
      <c r="I5" s="293"/>
      <c r="J5" s="294" t="s">
        <v>148</v>
      </c>
    </row>
    <row r="6" spans="2:10" ht="30.6" customHeight="1" thickBot="1" x14ac:dyDescent="0.35">
      <c r="D6" s="295" t="s">
        <v>37</v>
      </c>
      <c r="E6" s="296" t="s">
        <v>149</v>
      </c>
      <c r="F6" s="297" t="s">
        <v>119</v>
      </c>
      <c r="G6" s="298" t="s">
        <v>150</v>
      </c>
      <c r="H6" s="299" t="s">
        <v>23</v>
      </c>
      <c r="I6" s="299" t="s">
        <v>121</v>
      </c>
      <c r="J6" s="300" t="s">
        <v>151</v>
      </c>
    </row>
    <row r="7" spans="2:10" ht="15.6" customHeight="1" thickBot="1" x14ac:dyDescent="0.35">
      <c r="D7" s="69"/>
      <c r="E7" s="69"/>
      <c r="F7" s="70"/>
      <c r="G7" s="70"/>
      <c r="H7" s="72" t="s">
        <v>9</v>
      </c>
      <c r="I7" s="64" t="s">
        <v>9</v>
      </c>
      <c r="J7" s="73" t="s">
        <v>9</v>
      </c>
    </row>
    <row r="8" spans="2:10" ht="15" customHeight="1" thickBot="1" x14ac:dyDescent="0.35">
      <c r="D8" s="65">
        <v>44350</v>
      </c>
      <c r="E8" s="66" t="s">
        <v>152</v>
      </c>
      <c r="F8" s="66"/>
      <c r="G8" s="67" t="s">
        <v>153</v>
      </c>
      <c r="H8" s="71">
        <f>Table143[[#This Row],[Accounts Receivable Control]]-Table143[[#This Row],[GST ]]</f>
        <v>322.73</v>
      </c>
      <c r="I8" s="94">
        <v>32.270000000000003</v>
      </c>
      <c r="J8" s="71">
        <v>355</v>
      </c>
    </row>
    <row r="9" spans="2:10" ht="15" customHeight="1" thickBot="1" x14ac:dyDescent="0.35">
      <c r="D9" s="54">
        <v>44353</v>
      </c>
      <c r="E9" s="52" t="s">
        <v>154</v>
      </c>
      <c r="F9" s="52"/>
      <c r="G9" s="55" t="s">
        <v>155</v>
      </c>
      <c r="H9" s="71">
        <f>Table143[[#This Row],[Accounts Receivable Control]]-Table143[[#This Row],[GST ]]</f>
        <v>213.64</v>
      </c>
      <c r="I9" s="94">
        <v>21.36</v>
      </c>
      <c r="J9" s="46">
        <v>235</v>
      </c>
    </row>
    <row r="10" spans="2:10" ht="15" customHeight="1" thickBot="1" x14ac:dyDescent="0.35">
      <c r="B10" s="135" t="s">
        <v>82</v>
      </c>
      <c r="D10" s="54">
        <v>44350</v>
      </c>
      <c r="E10" s="52" t="s">
        <v>156</v>
      </c>
      <c r="F10" s="52"/>
      <c r="G10" s="67" t="s">
        <v>157</v>
      </c>
      <c r="H10" s="71">
        <f>Table143[[#This Row],[Accounts Receivable Control]]-Table143[[#This Row],[GST ]]</f>
        <v>409.09000000000003</v>
      </c>
      <c r="I10" s="94">
        <v>40.909999999999997</v>
      </c>
      <c r="J10" s="46">
        <v>450</v>
      </c>
    </row>
    <row r="11" spans="2:10" ht="15" customHeight="1" thickBot="1" x14ac:dyDescent="0.35">
      <c r="B11" s="135" t="s">
        <v>3</v>
      </c>
      <c r="D11" s="54">
        <v>44354</v>
      </c>
      <c r="E11" s="52" t="s">
        <v>158</v>
      </c>
      <c r="F11" s="52"/>
      <c r="G11" s="55" t="s">
        <v>159</v>
      </c>
      <c r="H11" s="71">
        <f>Table143[[#This Row],[Accounts Receivable Control]]-Table143[[#This Row],[GST ]]</f>
        <v>140.91</v>
      </c>
      <c r="I11" s="94">
        <v>14.09</v>
      </c>
      <c r="J11" s="46">
        <v>155</v>
      </c>
    </row>
    <row r="12" spans="2:10" ht="15" customHeight="1" thickBot="1" x14ac:dyDescent="0.35">
      <c r="B12" s="135" t="s">
        <v>166</v>
      </c>
      <c r="D12" s="54">
        <v>44356</v>
      </c>
      <c r="E12" s="52" t="s">
        <v>160</v>
      </c>
      <c r="F12" s="52"/>
      <c r="G12" s="67" t="s">
        <v>161</v>
      </c>
      <c r="H12" s="71">
        <f>Table143[[#This Row],[Accounts Receivable Control]]-Table143[[#This Row],[GST ]]</f>
        <v>381.82</v>
      </c>
      <c r="I12" s="94">
        <v>38.18</v>
      </c>
      <c r="J12" s="46">
        <v>420</v>
      </c>
    </row>
    <row r="13" spans="2:10" ht="15" customHeight="1" thickBot="1" x14ac:dyDescent="0.35">
      <c r="D13" s="54">
        <v>44362</v>
      </c>
      <c r="E13" s="52" t="s">
        <v>162</v>
      </c>
      <c r="F13" s="52"/>
      <c r="G13" s="55" t="s">
        <v>163</v>
      </c>
      <c r="H13" s="71">
        <f>Table143[[#This Row],[Accounts Receivable Control]]-Table143[[#This Row],[GST ]]</f>
        <v>577.27</v>
      </c>
      <c r="I13" s="94">
        <v>57.73</v>
      </c>
      <c r="J13" s="46">
        <v>635</v>
      </c>
    </row>
    <row r="14" spans="2:10" ht="15" customHeight="1" thickBot="1" x14ac:dyDescent="0.35">
      <c r="D14" s="54">
        <v>44369</v>
      </c>
      <c r="E14" s="52" t="s">
        <v>164</v>
      </c>
      <c r="F14" s="52"/>
      <c r="G14" s="67" t="s">
        <v>165</v>
      </c>
      <c r="H14" s="71">
        <f>Table143[[#This Row],[Accounts Receivable Control]]-Table143[[#This Row],[GST ]]</f>
        <v>795.45</v>
      </c>
      <c r="I14" s="94">
        <v>79.55</v>
      </c>
      <c r="J14" s="46">
        <v>875</v>
      </c>
    </row>
    <row r="15" spans="2:10" ht="15" customHeight="1" thickBot="1" x14ac:dyDescent="0.35">
      <c r="D15" s="54">
        <v>44371</v>
      </c>
      <c r="E15" s="52" t="s">
        <v>167</v>
      </c>
      <c r="F15" s="52"/>
      <c r="G15" s="55" t="s">
        <v>168</v>
      </c>
      <c r="H15" s="71">
        <f>Table143[[#This Row],[Accounts Receivable Control]]-Table143[[#This Row],[GST ]]</f>
        <v>168.18</v>
      </c>
      <c r="I15" s="94">
        <v>16.82</v>
      </c>
      <c r="J15" s="46">
        <v>185</v>
      </c>
    </row>
    <row r="16" spans="2:10" ht="15" customHeight="1" thickBot="1" x14ac:dyDescent="0.35">
      <c r="B16" s="30"/>
      <c r="D16" s="54">
        <v>44375</v>
      </c>
      <c r="E16" s="52" t="s">
        <v>169</v>
      </c>
      <c r="F16" s="52"/>
      <c r="G16" s="67" t="s">
        <v>170</v>
      </c>
      <c r="H16" s="71">
        <f>Table143[[#This Row],[Accounts Receivable Control]]-Table143[[#This Row],[GST ]]</f>
        <v>909.09</v>
      </c>
      <c r="I16" s="94">
        <v>90.91</v>
      </c>
      <c r="J16" s="46">
        <v>1000</v>
      </c>
    </row>
    <row r="17" spans="4:10" ht="15" customHeight="1" thickBot="1" x14ac:dyDescent="0.35">
      <c r="D17" s="54">
        <v>44377</v>
      </c>
      <c r="E17" s="52" t="s">
        <v>154</v>
      </c>
      <c r="F17" s="52"/>
      <c r="G17" s="55" t="s">
        <v>171</v>
      </c>
      <c r="H17" s="71">
        <f>Table143[[#This Row],[Accounts Receivable Control]]-Table143[[#This Row],[GST ]]</f>
        <v>681.81999999999994</v>
      </c>
      <c r="I17" s="94">
        <v>68.180000000000007</v>
      </c>
      <c r="J17" s="46">
        <v>750</v>
      </c>
    </row>
    <row r="18" spans="4:10" ht="15" customHeight="1" thickBot="1" x14ac:dyDescent="0.35">
      <c r="D18" s="56"/>
      <c r="E18" s="56"/>
      <c r="F18" s="56"/>
      <c r="G18" s="56"/>
      <c r="H18" s="56"/>
      <c r="I18" s="59"/>
      <c r="J18" s="59"/>
    </row>
    <row r="19" spans="4:10" ht="15.6" customHeight="1" thickBot="1" x14ac:dyDescent="0.35">
      <c r="D19" s="56"/>
      <c r="E19" s="56"/>
      <c r="F19" s="56"/>
      <c r="G19" s="56"/>
      <c r="H19" s="56"/>
      <c r="I19" s="59"/>
      <c r="J19" s="59"/>
    </row>
    <row r="20" spans="4:10" ht="15.6" customHeight="1" thickBot="1" x14ac:dyDescent="0.35">
      <c r="D20" s="56"/>
      <c r="E20" s="56"/>
      <c r="F20" s="56"/>
      <c r="G20" s="56"/>
      <c r="H20" s="56"/>
      <c r="I20" s="56"/>
      <c r="J20" s="56"/>
    </row>
    <row r="21" spans="4:10" ht="15.6" customHeight="1" thickBot="1" x14ac:dyDescent="0.35">
      <c r="D21" s="57"/>
      <c r="E21" s="56"/>
      <c r="F21" s="56"/>
      <c r="G21" s="58"/>
      <c r="H21" s="59"/>
      <c r="I21" s="59"/>
      <c r="J21" s="59"/>
    </row>
    <row r="22" spans="4:10" ht="15.6" customHeight="1" thickBot="1" x14ac:dyDescent="0.35">
      <c r="D22" s="60" t="s">
        <v>172</v>
      </c>
      <c r="E22" s="61"/>
      <c r="F22" s="61"/>
      <c r="G22" s="62"/>
      <c r="H22" s="130">
        <f>SUM(H8:H21)</f>
        <v>4600</v>
      </c>
      <c r="I22" s="130">
        <f>SUM(I8:I21)</f>
        <v>459.99999999999994</v>
      </c>
      <c r="J22" s="130">
        <f>SUM(J8:J21)</f>
        <v>5060</v>
      </c>
    </row>
    <row r="23" spans="4:10" s="28" customFormat="1" ht="15.6" customHeight="1" x14ac:dyDescent="0.3">
      <c r="D23" s="268"/>
      <c r="E23" s="268"/>
      <c r="F23" s="268"/>
      <c r="G23" s="268"/>
      <c r="H23" s="301"/>
      <c r="I23" s="301"/>
      <c r="J23" s="301"/>
    </row>
    <row r="24" spans="4:10" s="28" customFormat="1" ht="15.6" customHeight="1" x14ac:dyDescent="0.3">
      <c r="D24" s="268"/>
      <c r="E24" s="268"/>
      <c r="F24" s="268"/>
      <c r="G24" s="268"/>
      <c r="H24" s="268"/>
      <c r="I24" s="268"/>
      <c r="J24" s="268"/>
    </row>
    <row r="25" spans="4:10" s="28" customFormat="1" ht="15.6" customHeight="1" x14ac:dyDescent="0.3">
      <c r="D25" s="268"/>
      <c r="E25" s="268"/>
      <c r="F25" s="268"/>
      <c r="G25" s="268"/>
      <c r="H25" s="268"/>
      <c r="I25" s="268"/>
      <c r="J25" s="268"/>
    </row>
    <row r="26" spans="4:10" s="28" customFormat="1" ht="15.6" customHeight="1" x14ac:dyDescent="0.3"/>
    <row r="27" spans="4:10" s="28" customFormat="1" ht="15.6" customHeight="1" x14ac:dyDescent="0.3"/>
    <row r="28" spans="4:10" s="28" customFormat="1" ht="15.6" customHeight="1" x14ac:dyDescent="0.3"/>
    <row r="29" spans="4:10" s="28" customFormat="1" ht="15.6" customHeight="1" x14ac:dyDescent="0.3"/>
    <row r="30" spans="4:10" s="28" customFormat="1" ht="15.6" customHeight="1" x14ac:dyDescent="0.3"/>
    <row r="31" spans="4:10" s="28" customFormat="1" ht="15.6" customHeight="1" x14ac:dyDescent="0.3"/>
    <row r="32" spans="4:10" s="28" customFormat="1" ht="15.6" customHeight="1" x14ac:dyDescent="0.3"/>
    <row r="33" s="28" customFormat="1" ht="15.6" customHeight="1" x14ac:dyDescent="0.3"/>
    <row r="34" s="28" customFormat="1" ht="15.6" customHeight="1" x14ac:dyDescent="0.3"/>
    <row r="35" s="28" customFormat="1" ht="15.6" customHeight="1" x14ac:dyDescent="0.3"/>
    <row r="36" s="28" customFormat="1" x14ac:dyDescent="0.3"/>
    <row r="37" s="28" customFormat="1" x14ac:dyDescent="0.3"/>
    <row r="38" s="28" customFormat="1" x14ac:dyDescent="0.3"/>
    <row r="39" s="28" customFormat="1" x14ac:dyDescent="0.3"/>
    <row r="40" s="28" customForma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sheetData>
  <mergeCells count="2">
    <mergeCell ref="D3:J3"/>
    <mergeCell ref="D4:J4"/>
  </mergeCells>
  <phoneticPr fontId="29" type="noConversion"/>
  <pageMargins left="0.7" right="0.7" top="0.75" bottom="0.75" header="0.3" footer="0.3"/>
  <ignoredErrors>
    <ignoredError sqref="I7:J7" calculatedColumn="1"/>
  </ignoredErrors>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96F0-546A-459C-BD65-AF01F7C0957A}">
  <sheetPr>
    <tabColor theme="7" tint="0.59999389629810485"/>
  </sheetPr>
  <dimension ref="A1:AK141"/>
  <sheetViews>
    <sheetView workbookViewId="0">
      <selection activeCell="B22" sqref="B22"/>
    </sheetView>
  </sheetViews>
  <sheetFormatPr defaultRowHeight="15.6" x14ac:dyDescent="0.3"/>
  <cols>
    <col min="1" max="1" width="8.69921875" style="28"/>
    <col min="2" max="2" width="38.796875" style="28" customWidth="1"/>
    <col min="3" max="3" width="8.69921875" style="28"/>
    <col min="4" max="4" width="19.09765625" customWidth="1"/>
    <col min="5" max="5" width="37.69921875" customWidth="1"/>
    <col min="6" max="6" width="12" customWidth="1"/>
    <col min="7" max="10" width="20.59765625" customWidth="1"/>
    <col min="11" max="33" width="8.69921875" style="28"/>
    <col min="34" max="37" width="8.796875" style="28"/>
  </cols>
  <sheetData>
    <row r="1" spans="2:10" s="28" customFormat="1" x14ac:dyDescent="0.3"/>
    <row r="2" spans="2:10" s="28" customFormat="1" ht="15.6" customHeight="1" thickBot="1" x14ac:dyDescent="0.35">
      <c r="D2" s="268"/>
      <c r="E2" s="268"/>
      <c r="F2" s="268"/>
      <c r="G2" s="268"/>
      <c r="H2" s="268"/>
      <c r="I2" s="268"/>
      <c r="J2" s="268"/>
    </row>
    <row r="3" spans="2:10" ht="15.6" customHeight="1" x14ac:dyDescent="0.35">
      <c r="D3" s="372" t="s">
        <v>3</v>
      </c>
      <c r="E3" s="373"/>
      <c r="F3" s="373"/>
      <c r="G3" s="373"/>
      <c r="H3" s="373"/>
      <c r="I3" s="373"/>
      <c r="J3" s="374"/>
    </row>
    <row r="4" spans="2:10" ht="15" customHeight="1" x14ac:dyDescent="0.3">
      <c r="D4" s="375" t="s">
        <v>173</v>
      </c>
      <c r="E4" s="376"/>
      <c r="F4" s="376"/>
      <c r="G4" s="376"/>
      <c r="H4" s="376"/>
      <c r="I4" s="376"/>
      <c r="J4" s="377"/>
    </row>
    <row r="5" spans="2:10" ht="16.2" customHeight="1" thickBot="1" x14ac:dyDescent="0.35">
      <c r="D5" s="292"/>
      <c r="E5" s="293"/>
      <c r="F5" s="293"/>
      <c r="G5" s="293"/>
      <c r="H5" s="293"/>
      <c r="I5" s="293"/>
      <c r="J5" s="294" t="s">
        <v>174</v>
      </c>
    </row>
    <row r="6" spans="2:10" ht="30.6" customHeight="1" thickBot="1" x14ac:dyDescent="0.35">
      <c r="D6" s="295" t="s">
        <v>37</v>
      </c>
      <c r="E6" s="296" t="s">
        <v>149</v>
      </c>
      <c r="F6" s="297" t="s">
        <v>119</v>
      </c>
      <c r="G6" s="302" t="s">
        <v>175</v>
      </c>
      <c r="H6" s="300" t="s">
        <v>64</v>
      </c>
      <c r="I6" s="299" t="s">
        <v>121</v>
      </c>
      <c r="J6" s="300" t="s">
        <v>12</v>
      </c>
    </row>
    <row r="7" spans="2:10" ht="15.6" customHeight="1" thickBot="1" x14ac:dyDescent="0.35">
      <c r="D7" s="69"/>
      <c r="E7" s="69"/>
      <c r="F7" s="70"/>
      <c r="G7" s="70"/>
      <c r="H7" s="72" t="s">
        <v>9</v>
      </c>
      <c r="I7" s="64" t="s">
        <v>9</v>
      </c>
      <c r="J7" s="73" t="s">
        <v>9</v>
      </c>
    </row>
    <row r="8" spans="2:10" ht="15" customHeight="1" thickBot="1" x14ac:dyDescent="0.35">
      <c r="D8" s="54">
        <v>44355</v>
      </c>
      <c r="E8" s="52" t="s">
        <v>176</v>
      </c>
      <c r="F8" s="52"/>
      <c r="G8" s="55" t="s">
        <v>177</v>
      </c>
      <c r="H8" s="71">
        <f>Table1434[[#This Row],[Accounts Receivable]]-I8</f>
        <v>113.64</v>
      </c>
      <c r="I8" s="94">
        <v>11.36</v>
      </c>
      <c r="J8" s="94">
        <v>125</v>
      </c>
    </row>
    <row r="9" spans="2:10" ht="15" customHeight="1" thickBot="1" x14ac:dyDescent="0.35">
      <c r="B9" s="135" t="s">
        <v>82</v>
      </c>
      <c r="D9" s="54"/>
      <c r="E9" s="54"/>
      <c r="F9" s="52"/>
      <c r="G9" s="55"/>
      <c r="H9" s="46"/>
      <c r="I9" s="68"/>
      <c r="J9" s="68"/>
    </row>
    <row r="10" spans="2:10" ht="15.6" customHeight="1" thickBot="1" x14ac:dyDescent="0.35">
      <c r="B10" s="135" t="s">
        <v>3</v>
      </c>
      <c r="D10" s="40"/>
      <c r="E10" s="41"/>
      <c r="F10" s="41"/>
      <c r="G10" s="63"/>
      <c r="H10" s="48"/>
      <c r="I10" s="68"/>
      <c r="J10" s="68"/>
    </row>
    <row r="11" spans="2:10" ht="15.6" customHeight="1" thickBot="1" x14ac:dyDescent="0.35">
      <c r="B11" s="135" t="s">
        <v>178</v>
      </c>
      <c r="D11" s="54"/>
      <c r="E11" s="52"/>
      <c r="F11" s="52"/>
      <c r="G11" s="55"/>
      <c r="H11" s="46"/>
      <c r="I11" s="48"/>
      <c r="J11" s="48"/>
    </row>
    <row r="12" spans="2:10" ht="18" customHeight="1" thickBot="1" x14ac:dyDescent="0.35">
      <c r="B12" s="305" t="s">
        <v>179</v>
      </c>
      <c r="D12" s="40"/>
      <c r="E12" s="41"/>
      <c r="F12" s="41"/>
      <c r="G12" s="63"/>
      <c r="H12" s="48"/>
      <c r="I12" s="68"/>
      <c r="J12" s="68"/>
    </row>
    <row r="13" spans="2:10" ht="15.6" customHeight="1" thickBot="1" x14ac:dyDescent="0.35">
      <c r="D13" s="54"/>
      <c r="E13" s="52"/>
      <c r="F13" s="52"/>
      <c r="G13" s="55"/>
      <c r="H13" s="46"/>
      <c r="I13" s="48"/>
      <c r="J13" s="48"/>
    </row>
    <row r="14" spans="2:10" ht="15.6" customHeight="1" thickBot="1" x14ac:dyDescent="0.35">
      <c r="D14" s="54"/>
      <c r="E14" s="52"/>
      <c r="F14" s="52"/>
      <c r="G14" s="55"/>
      <c r="H14" s="46"/>
      <c r="I14" s="48"/>
      <c r="J14" s="48"/>
    </row>
    <row r="15" spans="2:10" ht="15.6" customHeight="1" thickBot="1" x14ac:dyDescent="0.35">
      <c r="D15" s="54"/>
      <c r="E15" s="52"/>
      <c r="F15" s="52"/>
      <c r="G15" s="55"/>
      <c r="H15" s="46"/>
      <c r="I15" s="48"/>
      <c r="J15" s="48"/>
    </row>
    <row r="16" spans="2:10" ht="15.6" customHeight="1" thickBot="1" x14ac:dyDescent="0.35">
      <c r="D16" s="56"/>
      <c r="E16" s="56"/>
      <c r="F16" s="56"/>
      <c r="G16" s="56"/>
      <c r="H16" s="56"/>
      <c r="I16" s="59"/>
      <c r="J16" s="59"/>
    </row>
    <row r="17" spans="4:10" ht="15.6" customHeight="1" thickBot="1" x14ac:dyDescent="0.35">
      <c r="D17" s="56"/>
      <c r="E17" s="56"/>
      <c r="F17" s="56"/>
      <c r="G17" s="56"/>
      <c r="H17" s="56"/>
      <c r="I17" s="56"/>
      <c r="J17" s="56"/>
    </row>
    <row r="18" spans="4:10" ht="15.6" customHeight="1" thickBot="1" x14ac:dyDescent="0.35">
      <c r="D18" s="57"/>
      <c r="E18" s="56"/>
      <c r="F18" s="56"/>
      <c r="G18" s="58"/>
      <c r="H18" s="59"/>
      <c r="I18" s="59"/>
      <c r="J18" s="59"/>
    </row>
    <row r="19" spans="4:10" ht="15.6" customHeight="1" thickBot="1" x14ac:dyDescent="0.35">
      <c r="D19" s="304" t="s">
        <v>172</v>
      </c>
      <c r="E19" s="61"/>
      <c r="F19" s="61"/>
      <c r="G19" s="62"/>
      <c r="H19" s="130">
        <f>SUM(H8:H18)</f>
        <v>113.64</v>
      </c>
      <c r="I19" s="130">
        <f t="shared" ref="I19:J19" si="0">SUM(I8:I18)</f>
        <v>11.36</v>
      </c>
      <c r="J19" s="130">
        <f t="shared" si="0"/>
        <v>125</v>
      </c>
    </row>
    <row r="20" spans="4:10" s="28" customFormat="1" ht="15.6" customHeight="1" x14ac:dyDescent="0.3">
      <c r="D20" s="268"/>
      <c r="E20" s="268"/>
      <c r="F20" s="268"/>
      <c r="G20" s="303"/>
      <c r="H20" s="303"/>
      <c r="I20" s="303"/>
      <c r="J20" s="303"/>
    </row>
    <row r="21" spans="4:10" s="28" customFormat="1" ht="15.6" customHeight="1" x14ac:dyDescent="0.3">
      <c r="D21" s="268"/>
      <c r="E21" s="268"/>
      <c r="F21" s="268"/>
      <c r="G21" s="268"/>
      <c r="H21" s="268"/>
      <c r="I21" s="268"/>
      <c r="J21" s="268"/>
    </row>
    <row r="22" spans="4:10" s="28" customFormat="1" ht="15.6" customHeight="1" x14ac:dyDescent="0.3">
      <c r="D22" s="268"/>
      <c r="E22" s="268"/>
      <c r="F22" s="268"/>
      <c r="G22" s="268"/>
      <c r="H22" s="268"/>
      <c r="I22" s="268"/>
      <c r="J22" s="268"/>
    </row>
    <row r="23" spans="4:10" s="28" customFormat="1" ht="15.6" customHeight="1" x14ac:dyDescent="0.3"/>
    <row r="24" spans="4:10" s="28" customFormat="1" ht="15.6" customHeight="1" x14ac:dyDescent="0.3"/>
    <row r="25" spans="4:10" s="28" customFormat="1" ht="15.6" customHeight="1" x14ac:dyDescent="0.3"/>
    <row r="26" spans="4:10" s="28" customFormat="1" ht="15.6" customHeight="1" x14ac:dyDescent="0.3"/>
    <row r="27" spans="4:10" s="28" customFormat="1" ht="15.6" customHeight="1" x14ac:dyDescent="0.3"/>
    <row r="28" spans="4:10" s="28" customFormat="1" ht="15.6" customHeight="1" x14ac:dyDescent="0.3"/>
    <row r="29" spans="4:10" s="28" customFormat="1" ht="15.6" customHeight="1" x14ac:dyDescent="0.3"/>
    <row r="30" spans="4:10" s="28" customFormat="1" ht="15.6" customHeight="1" x14ac:dyDescent="0.3"/>
    <row r="31" spans="4:10" s="28" customFormat="1" ht="15.6" customHeight="1" x14ac:dyDescent="0.3"/>
    <row r="32" spans="4:10" s="28" customFormat="1" ht="15.6" customHeight="1" x14ac:dyDescent="0.3"/>
    <row r="33" s="28" customFormat="1" x14ac:dyDescent="0.3"/>
    <row r="34" s="28" customFormat="1" x14ac:dyDescent="0.3"/>
    <row r="35" s="28" customFormat="1" x14ac:dyDescent="0.3"/>
    <row r="36" s="28" customFormat="1" x14ac:dyDescent="0.3"/>
    <row r="37" s="28" customFormat="1" x14ac:dyDescent="0.3"/>
    <row r="38" s="28" customFormat="1" x14ac:dyDescent="0.3"/>
    <row r="39" s="28" customFormat="1" x14ac:dyDescent="0.3"/>
    <row r="40" s="28" customForma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row r="106" s="28" customFormat="1" x14ac:dyDescent="0.3"/>
    <row r="107" s="28" customFormat="1" x14ac:dyDescent="0.3"/>
    <row r="108" s="28" customFormat="1" x14ac:dyDescent="0.3"/>
    <row r="109" s="28" customFormat="1" x14ac:dyDescent="0.3"/>
    <row r="110" s="28" customFormat="1" x14ac:dyDescent="0.3"/>
    <row r="111" s="28" customFormat="1" x14ac:dyDescent="0.3"/>
    <row r="112" s="28" customFormat="1" x14ac:dyDescent="0.3"/>
    <row r="113" s="28" customFormat="1" x14ac:dyDescent="0.3"/>
    <row r="114" s="28" customFormat="1" x14ac:dyDescent="0.3"/>
    <row r="115" s="28" customFormat="1" x14ac:dyDescent="0.3"/>
    <row r="116" s="28" customFormat="1" x14ac:dyDescent="0.3"/>
    <row r="117" s="28" customFormat="1" x14ac:dyDescent="0.3"/>
    <row r="118" s="28" customFormat="1" x14ac:dyDescent="0.3"/>
    <row r="119" s="28" customFormat="1" x14ac:dyDescent="0.3"/>
    <row r="120" s="28" customFormat="1" x14ac:dyDescent="0.3"/>
    <row r="121" s="28" customFormat="1" x14ac:dyDescent="0.3"/>
    <row r="122" s="28" customFormat="1" x14ac:dyDescent="0.3"/>
    <row r="123" s="28" customFormat="1" x14ac:dyDescent="0.3"/>
    <row r="124" s="28" customFormat="1" x14ac:dyDescent="0.3"/>
    <row r="125" s="28" customFormat="1" x14ac:dyDescent="0.3"/>
    <row r="126" s="28" customFormat="1" x14ac:dyDescent="0.3"/>
    <row r="127" s="28" customFormat="1" x14ac:dyDescent="0.3"/>
    <row r="128" s="28" customFormat="1" x14ac:dyDescent="0.3"/>
    <row r="129" s="28" customFormat="1" x14ac:dyDescent="0.3"/>
    <row r="130" s="28" customFormat="1" x14ac:dyDescent="0.3"/>
    <row r="131" s="28" customFormat="1" x14ac:dyDescent="0.3"/>
    <row r="132" s="28" customFormat="1" x14ac:dyDescent="0.3"/>
    <row r="133" s="28" customFormat="1" x14ac:dyDescent="0.3"/>
    <row r="134" s="28" customFormat="1" x14ac:dyDescent="0.3"/>
    <row r="135" s="28" customFormat="1" x14ac:dyDescent="0.3"/>
    <row r="136" s="28" customFormat="1" x14ac:dyDescent="0.3"/>
    <row r="137" s="28" customFormat="1" x14ac:dyDescent="0.3"/>
    <row r="138" s="28" customFormat="1" x14ac:dyDescent="0.3"/>
    <row r="139" s="28" customFormat="1" x14ac:dyDescent="0.3"/>
    <row r="140" s="28" customFormat="1" x14ac:dyDescent="0.3"/>
    <row r="141" s="28" customFormat="1" x14ac:dyDescent="0.3"/>
  </sheetData>
  <mergeCells count="2">
    <mergeCell ref="D3:J3"/>
    <mergeCell ref="D4:J4"/>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A8A0-E33A-4B69-A605-91850626251B}">
  <sheetPr>
    <tabColor theme="5" tint="0.39997558519241921"/>
  </sheetPr>
  <dimension ref="A1:AL109"/>
  <sheetViews>
    <sheetView workbookViewId="0">
      <selection activeCell="B22" sqref="B22"/>
    </sheetView>
  </sheetViews>
  <sheetFormatPr defaultRowHeight="15.6" x14ac:dyDescent="0.3"/>
  <cols>
    <col min="1" max="1" width="8.69921875" style="28"/>
    <col min="2" max="2" width="37.8984375" style="28" customWidth="1"/>
    <col min="3" max="3" width="8.69921875" style="28"/>
    <col min="4" max="4" width="19.09765625" customWidth="1"/>
    <col min="5" max="5" width="37.69921875" customWidth="1"/>
    <col min="6" max="6" width="12" customWidth="1"/>
    <col min="7" max="10" width="20.59765625" customWidth="1"/>
    <col min="11" max="33" width="8.69921875" style="28"/>
    <col min="34" max="38" width="8.796875" style="28"/>
  </cols>
  <sheetData>
    <row r="1" spans="2:10" s="28" customFormat="1" x14ac:dyDescent="0.3"/>
    <row r="2" spans="2:10" s="28" customFormat="1" ht="15.6" customHeight="1" thickBot="1" x14ac:dyDescent="0.35">
      <c r="D2" s="268"/>
      <c r="E2" s="268"/>
      <c r="F2" s="268"/>
      <c r="G2" s="268"/>
      <c r="H2" s="268"/>
      <c r="I2" s="268"/>
      <c r="J2" s="268"/>
    </row>
    <row r="3" spans="2:10" ht="15.6" customHeight="1" x14ac:dyDescent="0.35">
      <c r="D3" s="372" t="s">
        <v>3</v>
      </c>
      <c r="E3" s="373"/>
      <c r="F3" s="373"/>
      <c r="G3" s="373"/>
      <c r="H3" s="373"/>
      <c r="I3" s="373"/>
      <c r="J3" s="374"/>
    </row>
    <row r="4" spans="2:10" ht="15" customHeight="1" x14ac:dyDescent="0.3">
      <c r="D4" s="375" t="s">
        <v>180</v>
      </c>
      <c r="E4" s="376"/>
      <c r="F4" s="376"/>
      <c r="G4" s="376"/>
      <c r="H4" s="376"/>
      <c r="I4" s="376"/>
      <c r="J4" s="377"/>
    </row>
    <row r="5" spans="2:10" ht="16.2" customHeight="1" thickBot="1" x14ac:dyDescent="0.35">
      <c r="D5" s="292"/>
      <c r="E5" s="293"/>
      <c r="F5" s="293"/>
      <c r="G5" s="293"/>
      <c r="H5" s="293"/>
      <c r="I5" s="293"/>
      <c r="J5" s="294" t="s">
        <v>181</v>
      </c>
    </row>
    <row r="6" spans="2:10" ht="30.6" customHeight="1" thickBot="1" x14ac:dyDescent="0.35">
      <c r="D6" s="295" t="s">
        <v>37</v>
      </c>
      <c r="E6" s="296" t="s">
        <v>182</v>
      </c>
      <c r="F6" s="297" t="s">
        <v>119</v>
      </c>
      <c r="G6" s="298" t="s">
        <v>150</v>
      </c>
      <c r="H6" s="299" t="s">
        <v>24</v>
      </c>
      <c r="I6" s="299" t="s">
        <v>121</v>
      </c>
      <c r="J6" s="300" t="s">
        <v>54</v>
      </c>
    </row>
    <row r="7" spans="2:10" ht="15.6" customHeight="1" thickBot="1" x14ac:dyDescent="0.35">
      <c r="D7" s="69"/>
      <c r="E7" s="69"/>
      <c r="F7" s="70"/>
      <c r="G7" s="70"/>
      <c r="H7" s="72" t="s">
        <v>9</v>
      </c>
      <c r="I7" s="64" t="s">
        <v>9</v>
      </c>
      <c r="J7" s="73" t="s">
        <v>9</v>
      </c>
    </row>
    <row r="8" spans="2:10" ht="15" customHeight="1" thickBot="1" x14ac:dyDescent="0.35">
      <c r="D8" s="65">
        <v>44348</v>
      </c>
      <c r="E8" s="66" t="s">
        <v>183</v>
      </c>
      <c r="F8" s="52"/>
      <c r="G8" s="74" t="s">
        <v>184</v>
      </c>
      <c r="H8" s="71">
        <f>Table1435[[#This Row],[Accounts Payable ]]-I8</f>
        <v>700</v>
      </c>
      <c r="I8" s="94">
        <v>70</v>
      </c>
      <c r="J8" s="94">
        <v>770</v>
      </c>
    </row>
    <row r="9" spans="2:10" ht="15" customHeight="1" thickBot="1" x14ac:dyDescent="0.35">
      <c r="B9" s="135" t="s">
        <v>82</v>
      </c>
      <c r="D9" s="54">
        <v>44353</v>
      </c>
      <c r="E9" s="52" t="s">
        <v>185</v>
      </c>
      <c r="F9" s="52"/>
      <c r="G9" s="74" t="s">
        <v>186</v>
      </c>
      <c r="H9" s="71">
        <f>Table1435[[#This Row],[Accounts Payable ]]-I9</f>
        <v>222.73</v>
      </c>
      <c r="I9" s="94">
        <v>22.27</v>
      </c>
      <c r="J9" s="94">
        <v>245</v>
      </c>
    </row>
    <row r="10" spans="2:10" ht="15.6" customHeight="1" thickBot="1" x14ac:dyDescent="0.35">
      <c r="B10" s="135" t="s">
        <v>3</v>
      </c>
      <c r="D10" s="54">
        <v>44355</v>
      </c>
      <c r="E10" s="52" t="s">
        <v>187</v>
      </c>
      <c r="F10" s="52"/>
      <c r="G10" s="74" t="s">
        <v>188</v>
      </c>
      <c r="H10" s="71">
        <f>Table1435[[#This Row],[Accounts Payable ]]-I10</f>
        <v>95.45</v>
      </c>
      <c r="I10" s="94">
        <v>9.5500000000000007</v>
      </c>
      <c r="J10" s="94">
        <v>105</v>
      </c>
    </row>
    <row r="11" spans="2:10" ht="18" customHeight="1" thickBot="1" x14ac:dyDescent="0.35">
      <c r="B11" s="135" t="s">
        <v>195</v>
      </c>
      <c r="D11" s="54">
        <v>44358</v>
      </c>
      <c r="E11" s="52" t="s">
        <v>189</v>
      </c>
      <c r="F11" s="52"/>
      <c r="G11" s="74" t="s">
        <v>190</v>
      </c>
      <c r="H11" s="71">
        <f>Table1435[[#This Row],[Accounts Payable ]]-I11</f>
        <v>240.91</v>
      </c>
      <c r="I11" s="94">
        <v>24.09</v>
      </c>
      <c r="J11" s="46">
        <v>265</v>
      </c>
    </row>
    <row r="12" spans="2:10" ht="15.6" customHeight="1" thickBot="1" x14ac:dyDescent="0.35">
      <c r="D12" s="54">
        <v>44362</v>
      </c>
      <c r="E12" s="52" t="s">
        <v>191</v>
      </c>
      <c r="F12" s="52"/>
      <c r="G12" s="74" t="s">
        <v>192</v>
      </c>
      <c r="H12" s="71">
        <f>Table1435[[#This Row],[Accounts Payable ]]-I12</f>
        <v>263.64</v>
      </c>
      <c r="I12" s="94">
        <v>26.36</v>
      </c>
      <c r="J12" s="46">
        <v>290</v>
      </c>
    </row>
    <row r="13" spans="2:10" ht="15.6" customHeight="1" thickBot="1" x14ac:dyDescent="0.35">
      <c r="D13" s="54">
        <v>44364</v>
      </c>
      <c r="E13" s="52" t="s">
        <v>193</v>
      </c>
      <c r="F13" s="52"/>
      <c r="G13" s="74" t="s">
        <v>194</v>
      </c>
      <c r="H13" s="71">
        <f>Table1435[[#This Row],[Accounts Payable ]]-I13</f>
        <v>790.91</v>
      </c>
      <c r="I13" s="94">
        <v>79.09</v>
      </c>
      <c r="J13" s="46">
        <v>870</v>
      </c>
    </row>
    <row r="14" spans="2:10" ht="15.6" customHeight="1" thickBot="1" x14ac:dyDescent="0.35">
      <c r="D14" s="54">
        <v>44367</v>
      </c>
      <c r="E14" s="52" t="s">
        <v>196</v>
      </c>
      <c r="F14" s="52"/>
      <c r="G14" s="74" t="s">
        <v>197</v>
      </c>
      <c r="H14" s="71">
        <f>Table1435[[#This Row],[Accounts Payable ]]-I14</f>
        <v>436.36</v>
      </c>
      <c r="I14" s="94">
        <v>43.64</v>
      </c>
      <c r="J14" s="46">
        <v>480</v>
      </c>
    </row>
    <row r="15" spans="2:10" ht="15.6" customHeight="1" thickBot="1" x14ac:dyDescent="0.35">
      <c r="B15" s="30"/>
      <c r="D15" s="54">
        <v>44369</v>
      </c>
      <c r="E15" s="66" t="s">
        <v>183</v>
      </c>
      <c r="F15" s="52"/>
      <c r="G15" s="74" t="s">
        <v>198</v>
      </c>
      <c r="H15" s="71">
        <f>Table1435[[#This Row],[Accounts Payable ]]-I15</f>
        <v>1095.45</v>
      </c>
      <c r="I15" s="94">
        <v>109.55</v>
      </c>
      <c r="J15" s="46">
        <v>1205</v>
      </c>
    </row>
    <row r="16" spans="2:10" ht="15.6" customHeight="1" thickBot="1" x14ac:dyDescent="0.35">
      <c r="D16" s="54">
        <v>44370</v>
      </c>
      <c r="E16" s="52" t="s">
        <v>187</v>
      </c>
      <c r="F16" s="52"/>
      <c r="G16" s="74" t="s">
        <v>199</v>
      </c>
      <c r="H16" s="71">
        <f>Table1435[[#This Row],[Accounts Payable ]]-I16</f>
        <v>268.18</v>
      </c>
      <c r="I16" s="94">
        <v>26.82</v>
      </c>
      <c r="J16" s="46">
        <v>295</v>
      </c>
    </row>
    <row r="17" spans="4:10" ht="15.6" customHeight="1" thickBot="1" x14ac:dyDescent="0.35">
      <c r="D17" s="54">
        <v>44373</v>
      </c>
      <c r="E17" s="52" t="s">
        <v>200</v>
      </c>
      <c r="F17" s="52"/>
      <c r="G17" s="74" t="s">
        <v>201</v>
      </c>
      <c r="H17" s="71">
        <f>Table1435[[#This Row],[Accounts Payable ]]-I17</f>
        <v>59.09</v>
      </c>
      <c r="I17" s="94">
        <v>5.91</v>
      </c>
      <c r="J17" s="46">
        <v>65</v>
      </c>
    </row>
    <row r="18" spans="4:10" ht="15.6" customHeight="1" thickBot="1" x14ac:dyDescent="0.35">
      <c r="D18" s="54">
        <v>44376</v>
      </c>
      <c r="E18" s="52" t="s">
        <v>185</v>
      </c>
      <c r="F18" s="52"/>
      <c r="G18" s="74" t="s">
        <v>202</v>
      </c>
      <c r="H18" s="71">
        <f>Table1435[[#This Row],[Accounts Payable ]]-I18</f>
        <v>250</v>
      </c>
      <c r="I18" s="94">
        <v>25</v>
      </c>
      <c r="J18" s="46">
        <v>275</v>
      </c>
    </row>
    <row r="19" spans="4:10" ht="15.6" customHeight="1" thickBot="1" x14ac:dyDescent="0.35">
      <c r="D19" s="54"/>
      <c r="E19" s="52"/>
      <c r="F19" s="52"/>
      <c r="G19" s="74"/>
      <c r="H19" s="46"/>
      <c r="I19" s="94"/>
      <c r="J19" s="94"/>
    </row>
    <row r="20" spans="4:10" ht="15.6" customHeight="1" thickBot="1" x14ac:dyDescent="0.35">
      <c r="D20" s="54"/>
      <c r="E20" s="52"/>
      <c r="F20" s="52"/>
      <c r="G20" s="74"/>
      <c r="H20" s="46"/>
      <c r="I20" s="94"/>
      <c r="J20" s="94"/>
    </row>
    <row r="21" spans="4:10" ht="15.6" customHeight="1" thickBot="1" x14ac:dyDescent="0.35">
      <c r="D21" s="40"/>
      <c r="E21" s="41"/>
      <c r="F21" s="41"/>
      <c r="G21" s="75"/>
      <c r="H21" s="48"/>
      <c r="I21" s="68"/>
      <c r="J21" s="68"/>
    </row>
    <row r="22" spans="4:10" ht="15.6" customHeight="1" thickBot="1" x14ac:dyDescent="0.35">
      <c r="D22" s="40"/>
      <c r="E22" s="41"/>
      <c r="F22" s="41"/>
      <c r="G22" s="75"/>
      <c r="H22" s="48"/>
      <c r="I22" s="68"/>
      <c r="J22" s="68"/>
    </row>
    <row r="23" spans="4:10" ht="15.6" customHeight="1" thickBot="1" x14ac:dyDescent="0.35">
      <c r="D23" s="56"/>
      <c r="E23" s="56"/>
      <c r="F23" s="56"/>
      <c r="G23" s="76"/>
      <c r="H23" s="56"/>
      <c r="I23" s="59"/>
      <c r="J23" s="59"/>
    </row>
    <row r="24" spans="4:10" ht="15.6" customHeight="1" thickBot="1" x14ac:dyDescent="0.35">
      <c r="D24" s="56"/>
      <c r="E24" s="56"/>
      <c r="F24" s="56"/>
      <c r="G24" s="76"/>
      <c r="H24" s="56"/>
      <c r="I24" s="59"/>
      <c r="J24" s="59"/>
    </row>
    <row r="25" spans="4:10" ht="15.6" customHeight="1" thickBot="1" x14ac:dyDescent="0.35">
      <c r="D25" s="56"/>
      <c r="E25" s="56"/>
      <c r="F25" s="56"/>
      <c r="G25" s="56"/>
      <c r="H25" s="56"/>
      <c r="I25" s="56"/>
      <c r="J25" s="56"/>
    </row>
    <row r="26" spans="4:10" ht="15.6" customHeight="1" thickBot="1" x14ac:dyDescent="0.35">
      <c r="D26" s="57"/>
      <c r="E26" s="56"/>
      <c r="F26" s="56"/>
      <c r="G26" s="58"/>
      <c r="H26" s="59"/>
      <c r="I26" s="59"/>
      <c r="J26" s="59"/>
    </row>
    <row r="27" spans="4:10" ht="15.6" customHeight="1" thickBot="1" x14ac:dyDescent="0.35">
      <c r="D27" s="304" t="s">
        <v>172</v>
      </c>
      <c r="E27" s="61"/>
      <c r="F27" s="61"/>
      <c r="G27" s="62"/>
      <c r="H27" s="130">
        <f>SUM(H8:H26)</f>
        <v>4422.72</v>
      </c>
      <c r="I27" s="130">
        <f>SUM(I8:I26)</f>
        <v>442.28000000000003</v>
      </c>
      <c r="J27" s="130">
        <f>SUM(J8:J26)</f>
        <v>4865</v>
      </c>
    </row>
    <row r="28" spans="4:10" s="28" customFormat="1" ht="15.6" customHeight="1" x14ac:dyDescent="0.3">
      <c r="D28" s="268"/>
      <c r="E28" s="268"/>
      <c r="F28" s="268"/>
      <c r="G28" s="303"/>
      <c r="H28" s="301"/>
      <c r="I28" s="301"/>
      <c r="J28" s="301"/>
    </row>
    <row r="29" spans="4:10" s="28" customFormat="1" ht="15.6" customHeight="1" x14ac:dyDescent="0.3">
      <c r="D29" s="268"/>
      <c r="E29" s="268"/>
      <c r="F29" s="268"/>
      <c r="G29" s="268"/>
      <c r="H29" s="306"/>
      <c r="I29" s="306"/>
      <c r="J29" s="306"/>
    </row>
    <row r="30" spans="4:10" s="28" customFormat="1" ht="15.6" customHeight="1" x14ac:dyDescent="0.3">
      <c r="D30" s="268"/>
      <c r="E30" s="268"/>
      <c r="F30" s="268"/>
      <c r="G30" s="268"/>
      <c r="H30" s="268"/>
      <c r="I30" s="307"/>
      <c r="J30" s="268"/>
    </row>
    <row r="31" spans="4:10" s="28" customFormat="1" ht="15.6" customHeight="1" x14ac:dyDescent="0.3"/>
    <row r="32" spans="4:10" s="28" customFormat="1" ht="15.6" customHeight="1" x14ac:dyDescent="0.3"/>
    <row r="33" s="28" customFormat="1" ht="15.6" customHeight="1" x14ac:dyDescent="0.3"/>
    <row r="34" s="28" customFormat="1" ht="15.6" customHeight="1" x14ac:dyDescent="0.3"/>
    <row r="35" s="28" customFormat="1" ht="15.6" customHeight="1" x14ac:dyDescent="0.3"/>
    <row r="36" s="28" customFormat="1" ht="15.6" customHeight="1" x14ac:dyDescent="0.3"/>
    <row r="37" s="28" customFormat="1" ht="15.6" customHeight="1" x14ac:dyDescent="0.3"/>
    <row r="38" s="28" customFormat="1" ht="15.6" customHeight="1" x14ac:dyDescent="0.3"/>
    <row r="39" s="28" customFormat="1" ht="15.6" customHeight="1" x14ac:dyDescent="0.3"/>
    <row r="40" s="28" customFormat="1" ht="15.6" customHeigh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row r="103" s="28" customFormat="1" x14ac:dyDescent="0.3"/>
    <row r="104" s="28" customFormat="1" x14ac:dyDescent="0.3"/>
    <row r="105" s="28" customFormat="1" x14ac:dyDescent="0.3"/>
    <row r="106" s="28" customFormat="1" x14ac:dyDescent="0.3"/>
    <row r="107" s="28" customFormat="1" x14ac:dyDescent="0.3"/>
    <row r="108" s="28" customFormat="1" x14ac:dyDescent="0.3"/>
    <row r="109" s="28" customFormat="1" x14ac:dyDescent="0.3"/>
  </sheetData>
  <mergeCells count="2">
    <mergeCell ref="D3:J3"/>
    <mergeCell ref="D4:J4"/>
  </mergeCell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48FB3-0FF6-4BD8-899E-3013FFBD1266}">
  <sheetPr>
    <tabColor theme="5" tint="0.39997558519241921"/>
  </sheetPr>
  <dimension ref="A1:BA102"/>
  <sheetViews>
    <sheetView workbookViewId="0">
      <selection activeCell="B21" sqref="B21"/>
    </sheetView>
  </sheetViews>
  <sheetFormatPr defaultRowHeight="15.6" x14ac:dyDescent="0.3"/>
  <cols>
    <col min="1" max="1" width="8.69921875" style="28"/>
    <col min="2" max="2" width="38.09765625" style="28" customWidth="1"/>
    <col min="3" max="3" width="8.69921875" style="28"/>
    <col min="4" max="4" width="19.09765625" customWidth="1"/>
    <col min="5" max="5" width="37.69921875" customWidth="1"/>
    <col min="6" max="6" width="12" customWidth="1"/>
    <col min="7" max="10" width="20.59765625" customWidth="1"/>
    <col min="11" max="33" width="8.69921875" style="28"/>
    <col min="34" max="53" width="8.796875" style="28"/>
  </cols>
  <sheetData>
    <row r="1" spans="2:10" s="28" customFormat="1" x14ac:dyDescent="0.3"/>
    <row r="2" spans="2:10" s="28" customFormat="1" ht="15.6" customHeight="1" thickBot="1" x14ac:dyDescent="0.35">
      <c r="D2" s="268"/>
      <c r="E2" s="268"/>
      <c r="F2" s="268"/>
      <c r="G2" s="268"/>
      <c r="H2" s="268"/>
      <c r="I2" s="268"/>
      <c r="J2" s="268"/>
    </row>
    <row r="3" spans="2:10" ht="15.6" customHeight="1" x14ac:dyDescent="0.3">
      <c r="D3" s="378" t="s">
        <v>3</v>
      </c>
      <c r="E3" s="379"/>
      <c r="F3" s="379"/>
      <c r="G3" s="379"/>
      <c r="H3" s="379"/>
      <c r="I3" s="379"/>
      <c r="J3" s="380"/>
    </row>
    <row r="4" spans="2:10" ht="15" customHeight="1" x14ac:dyDescent="0.3">
      <c r="D4" s="375" t="s">
        <v>203</v>
      </c>
      <c r="E4" s="376"/>
      <c r="F4" s="376"/>
      <c r="G4" s="376"/>
      <c r="H4" s="376"/>
      <c r="I4" s="376"/>
      <c r="J4" s="377"/>
    </row>
    <row r="5" spans="2:10" ht="16.2" customHeight="1" thickBot="1" x14ac:dyDescent="0.35">
      <c r="D5" s="292"/>
      <c r="E5" s="293"/>
      <c r="F5" s="293"/>
      <c r="G5" s="293"/>
      <c r="H5" s="293"/>
      <c r="I5" s="293"/>
      <c r="J5" s="294" t="s">
        <v>204</v>
      </c>
    </row>
    <row r="6" spans="2:10" ht="45.6" customHeight="1" thickBot="1" x14ac:dyDescent="0.35">
      <c r="D6" s="295" t="s">
        <v>37</v>
      </c>
      <c r="E6" s="296" t="s">
        <v>182</v>
      </c>
      <c r="F6" s="297" t="s">
        <v>119</v>
      </c>
      <c r="G6" s="302" t="s">
        <v>175</v>
      </c>
      <c r="H6" s="300" t="s">
        <v>73</v>
      </c>
      <c r="I6" s="299" t="s">
        <v>121</v>
      </c>
      <c r="J6" s="300" t="s">
        <v>54</v>
      </c>
    </row>
    <row r="7" spans="2:10" ht="15.6" customHeight="1" thickBot="1" x14ac:dyDescent="0.35">
      <c r="D7" s="69"/>
      <c r="E7" s="69"/>
      <c r="F7" s="70"/>
      <c r="G7" s="70"/>
      <c r="H7" s="72" t="s">
        <v>9</v>
      </c>
      <c r="I7" s="64" t="s">
        <v>9</v>
      </c>
      <c r="J7" s="73" t="s">
        <v>9</v>
      </c>
    </row>
    <row r="8" spans="2:10" ht="15" customHeight="1" thickBot="1" x14ac:dyDescent="0.35">
      <c r="B8" s="135" t="s">
        <v>82</v>
      </c>
      <c r="D8" s="54">
        <v>44349</v>
      </c>
      <c r="E8" s="52" t="s">
        <v>205</v>
      </c>
      <c r="F8" s="52"/>
      <c r="G8" s="74" t="s">
        <v>206</v>
      </c>
      <c r="H8" s="59">
        <f>Table14356[[#This Row],[Accounts Payable ]]-I8</f>
        <v>77.27</v>
      </c>
      <c r="I8" s="95">
        <v>7.73</v>
      </c>
      <c r="J8" s="59">
        <v>85</v>
      </c>
    </row>
    <row r="9" spans="2:10" ht="15.6" customHeight="1" thickBot="1" x14ac:dyDescent="0.35">
      <c r="B9" s="135" t="s">
        <v>3</v>
      </c>
      <c r="D9" s="54">
        <v>44373</v>
      </c>
      <c r="E9" s="52" t="s">
        <v>207</v>
      </c>
      <c r="F9" s="52"/>
      <c r="G9" s="74" t="s">
        <v>208</v>
      </c>
      <c r="H9" s="59">
        <f>Table14356[[#This Row],[Accounts Payable ]]-I9</f>
        <v>31.82</v>
      </c>
      <c r="I9" s="95">
        <v>3.18</v>
      </c>
      <c r="J9" s="59">
        <v>35</v>
      </c>
    </row>
    <row r="10" spans="2:10" ht="18" customHeight="1" thickBot="1" x14ac:dyDescent="0.35">
      <c r="B10" s="135" t="s">
        <v>209</v>
      </c>
      <c r="D10" s="54"/>
      <c r="E10" s="52"/>
      <c r="F10" s="52"/>
      <c r="G10" s="74"/>
      <c r="H10" s="46"/>
      <c r="I10" s="68"/>
      <c r="J10" s="68"/>
    </row>
    <row r="11" spans="2:10" ht="15.6" customHeight="1" thickBot="1" x14ac:dyDescent="0.35">
      <c r="D11" s="40"/>
      <c r="E11" s="41"/>
      <c r="F11" s="41"/>
      <c r="G11" s="75"/>
      <c r="H11" s="48"/>
      <c r="I11" s="68"/>
      <c r="J11" s="68"/>
    </row>
    <row r="12" spans="2:10" ht="15.6" customHeight="1" thickBot="1" x14ac:dyDescent="0.35">
      <c r="D12" s="54"/>
      <c r="E12" s="52"/>
      <c r="F12" s="52"/>
      <c r="G12" s="74"/>
      <c r="H12" s="46"/>
      <c r="I12" s="68"/>
      <c r="J12" s="68"/>
    </row>
    <row r="13" spans="2:10" ht="15.6" customHeight="1" thickBot="1" x14ac:dyDescent="0.35">
      <c r="D13" s="54"/>
      <c r="E13" s="52"/>
      <c r="F13" s="52"/>
      <c r="G13" s="74"/>
      <c r="H13" s="46"/>
      <c r="I13" s="68"/>
      <c r="J13" s="68"/>
    </row>
    <row r="14" spans="2:10" ht="15.6" customHeight="1" thickBot="1" x14ac:dyDescent="0.35">
      <c r="B14" s="128"/>
      <c r="D14" s="54"/>
      <c r="E14" s="52"/>
      <c r="F14" s="52"/>
      <c r="G14" s="74"/>
      <c r="H14" s="46"/>
      <c r="I14" s="68"/>
      <c r="J14" s="68"/>
    </row>
    <row r="15" spans="2:10" ht="15.6" customHeight="1" thickBot="1" x14ac:dyDescent="0.35">
      <c r="D15" s="57"/>
      <c r="E15" s="56"/>
      <c r="F15" s="56"/>
      <c r="G15" s="58"/>
      <c r="H15" s="59"/>
      <c r="I15" s="59"/>
      <c r="J15" s="59"/>
    </row>
    <row r="16" spans="2:10" ht="15.6" customHeight="1" thickBot="1" x14ac:dyDescent="0.35">
      <c r="D16" s="304" t="s">
        <v>172</v>
      </c>
      <c r="E16" s="61"/>
      <c r="F16" s="61"/>
      <c r="G16" s="62"/>
      <c r="H16" s="130">
        <f>SUM(H8:H15)</f>
        <v>109.09</v>
      </c>
      <c r="I16" s="130">
        <f t="shared" ref="I16:J16" si="0">SUM(I8:I15)</f>
        <v>10.91</v>
      </c>
      <c r="J16" s="130">
        <f t="shared" si="0"/>
        <v>120</v>
      </c>
    </row>
    <row r="17" spans="4:10" s="28" customFormat="1" ht="15.6" customHeight="1" x14ac:dyDescent="0.3">
      <c r="D17" s="268"/>
      <c r="E17" s="268"/>
      <c r="F17" s="268"/>
      <c r="G17" s="303"/>
      <c r="H17" s="303"/>
      <c r="I17" s="303"/>
      <c r="J17" s="303"/>
    </row>
    <row r="18" spans="4:10" s="28" customFormat="1" ht="15.6" customHeight="1" x14ac:dyDescent="0.3">
      <c r="D18" s="268"/>
      <c r="E18" s="268"/>
      <c r="F18" s="268"/>
      <c r="G18" s="147"/>
      <c r="H18" s="147"/>
      <c r="I18" s="147"/>
      <c r="J18" s="147"/>
    </row>
    <row r="19" spans="4:10" s="28" customFormat="1" ht="15.6" customHeight="1" x14ac:dyDescent="0.3">
      <c r="D19" s="268"/>
      <c r="E19" s="268"/>
      <c r="F19" s="268"/>
      <c r="G19" s="268"/>
      <c r="H19" s="268"/>
      <c r="I19" s="268"/>
      <c r="J19" s="268"/>
    </row>
    <row r="20" spans="4:10" s="28" customFormat="1" ht="15.6" customHeight="1" x14ac:dyDescent="0.3"/>
    <row r="21" spans="4:10" s="28" customFormat="1" ht="15.6" customHeight="1" x14ac:dyDescent="0.3"/>
    <row r="22" spans="4:10" s="28" customFormat="1" ht="15.6" customHeight="1" x14ac:dyDescent="0.3"/>
    <row r="23" spans="4:10" s="28" customFormat="1" ht="15.6" customHeight="1" x14ac:dyDescent="0.3"/>
    <row r="24" spans="4:10" s="28" customFormat="1" ht="15.6" customHeight="1" x14ac:dyDescent="0.3"/>
    <row r="25" spans="4:10" s="28" customFormat="1" ht="15.6" customHeight="1" x14ac:dyDescent="0.3"/>
    <row r="26" spans="4:10" s="28" customFormat="1" ht="15.6" customHeight="1" x14ac:dyDescent="0.3"/>
    <row r="27" spans="4:10" s="28" customFormat="1" ht="15.6" customHeight="1" x14ac:dyDescent="0.3"/>
    <row r="28" spans="4:10" s="28" customFormat="1" ht="15.6" customHeight="1" x14ac:dyDescent="0.3"/>
    <row r="29" spans="4:10" s="28" customFormat="1" ht="15.6" customHeight="1" x14ac:dyDescent="0.3"/>
    <row r="30" spans="4:10" s="28" customFormat="1" x14ac:dyDescent="0.3"/>
    <row r="31" spans="4:10" s="28" customFormat="1" x14ac:dyDescent="0.3"/>
    <row r="32" spans="4:10" s="28" customFormat="1" x14ac:dyDescent="0.3"/>
    <row r="33" s="28" customFormat="1" x14ac:dyDescent="0.3"/>
    <row r="34" s="28" customFormat="1" x14ac:dyDescent="0.3"/>
    <row r="35" s="28" customFormat="1" x14ac:dyDescent="0.3"/>
    <row r="36" s="28" customFormat="1" x14ac:dyDescent="0.3"/>
    <row r="37" s="28" customFormat="1" x14ac:dyDescent="0.3"/>
    <row r="38" s="28" customFormat="1" x14ac:dyDescent="0.3"/>
    <row r="39" s="28" customFormat="1" x14ac:dyDescent="0.3"/>
    <row r="40" s="28" customForma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row r="88" s="28" customFormat="1" x14ac:dyDescent="0.3"/>
    <row r="89" s="28" customFormat="1" x14ac:dyDescent="0.3"/>
    <row r="90" s="28" customFormat="1" x14ac:dyDescent="0.3"/>
    <row r="91" s="28" customFormat="1" x14ac:dyDescent="0.3"/>
    <row r="92" s="28" customFormat="1" x14ac:dyDescent="0.3"/>
    <row r="93" s="28" customFormat="1" x14ac:dyDescent="0.3"/>
    <row r="94" s="28" customFormat="1" x14ac:dyDescent="0.3"/>
    <row r="95" s="28" customFormat="1" x14ac:dyDescent="0.3"/>
    <row r="96" s="28" customFormat="1" x14ac:dyDescent="0.3"/>
    <row r="97" s="28" customFormat="1" x14ac:dyDescent="0.3"/>
    <row r="98" s="28" customFormat="1" x14ac:dyDescent="0.3"/>
    <row r="99" s="28" customFormat="1" x14ac:dyDescent="0.3"/>
    <row r="100" s="28" customFormat="1" x14ac:dyDescent="0.3"/>
    <row r="101" s="28" customFormat="1" x14ac:dyDescent="0.3"/>
    <row r="102" s="28" customFormat="1" x14ac:dyDescent="0.3"/>
  </sheetData>
  <mergeCells count="2">
    <mergeCell ref="D3:J3"/>
    <mergeCell ref="D4:J4"/>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8C529-D066-4246-ABB4-22F20111D148}">
  <sheetPr>
    <tabColor rgb="FFFF0000"/>
  </sheetPr>
  <dimension ref="A1:IE472"/>
  <sheetViews>
    <sheetView showGridLines="0" topLeftCell="A4" zoomScale="85" zoomScaleNormal="85" workbookViewId="0">
      <selection activeCell="C29" sqref="C29"/>
    </sheetView>
  </sheetViews>
  <sheetFormatPr defaultColWidth="8.59765625" defaultRowHeight="15.6" x14ac:dyDescent="0.3"/>
  <cols>
    <col min="1" max="1" width="11" style="310"/>
    <col min="2" max="2" width="38.3984375" style="310" customWidth="1"/>
    <col min="3" max="3" width="8.19921875" style="310" customWidth="1"/>
    <col min="4" max="4" width="13.09765625" style="79" customWidth="1"/>
    <col min="5" max="5" width="21.69921875" style="79" customWidth="1"/>
    <col min="6" max="6" width="8.19921875" style="79" customWidth="1"/>
    <col min="7" max="7" width="11.09765625" style="79" customWidth="1"/>
    <col min="8" max="8" width="13.8984375" style="79" customWidth="1"/>
    <col min="9" max="9" width="25.59765625" style="79" customWidth="1"/>
    <col min="10" max="10" width="8.19921875" style="79" customWidth="1"/>
    <col min="11" max="11" width="11.5" style="79" customWidth="1"/>
    <col min="12" max="12" width="5.09765625" style="147" customWidth="1"/>
    <col min="13" max="13" width="13" style="147" customWidth="1"/>
    <col min="14" max="14" width="23.19921875" style="147" customWidth="1"/>
    <col min="15" max="15" width="8.19921875" style="147" customWidth="1"/>
    <col min="16" max="16" width="10.59765625" style="147" customWidth="1"/>
    <col min="17" max="17" width="13.3984375" style="147" customWidth="1"/>
    <col min="18" max="18" width="20.59765625" style="147" customWidth="1"/>
    <col min="19" max="19" width="8.19921875" style="147" customWidth="1"/>
    <col min="20" max="20" width="10.59765625" style="147" customWidth="1"/>
    <col min="21" max="21" width="5.59765625" style="147" customWidth="1"/>
    <col min="22" max="22" width="13.09765625" style="147" customWidth="1"/>
    <col min="23" max="23" width="26.19921875" style="147" customWidth="1"/>
    <col min="24" max="24" width="8.19921875" style="147" customWidth="1"/>
    <col min="25" max="25" width="10.59765625" style="147" customWidth="1"/>
    <col min="26" max="26" width="14.59765625" style="147" customWidth="1"/>
    <col min="27" max="27" width="29" style="147" customWidth="1"/>
    <col min="28" max="28" width="8.19921875" style="147" customWidth="1"/>
    <col min="29" max="29" width="11.69921875" style="147" customWidth="1"/>
    <col min="30" max="104" width="8.59765625" style="147"/>
    <col min="105" max="135" width="8.59765625" style="146"/>
    <col min="136" max="239" width="8.59765625" style="147"/>
    <col min="240" max="16384" width="8.59765625" style="79"/>
  </cols>
  <sheetData>
    <row r="1" spans="1:29" s="147" customFormat="1" x14ac:dyDescent="0.3">
      <c r="A1" s="310"/>
      <c r="B1" s="310"/>
      <c r="C1" s="310"/>
    </row>
    <row r="2" spans="1:29" s="147" customFormat="1" ht="21" x14ac:dyDescent="0.4">
      <c r="A2" s="310"/>
      <c r="B2" s="310"/>
      <c r="C2" s="310"/>
      <c r="K2" s="308"/>
      <c r="L2" s="308"/>
      <c r="M2" s="388" t="s">
        <v>244</v>
      </c>
      <c r="N2" s="388"/>
      <c r="O2" s="388"/>
      <c r="P2" s="388"/>
      <c r="Q2" s="388"/>
      <c r="R2" s="388"/>
      <c r="S2" s="388"/>
      <c r="T2" s="388"/>
    </row>
    <row r="3" spans="1:29" s="147" customFormat="1" x14ac:dyDescent="0.3">
      <c r="A3" s="310"/>
      <c r="B3" s="310"/>
      <c r="C3" s="310"/>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row>
    <row r="4" spans="1:29" s="147" customFormat="1" x14ac:dyDescent="0.3">
      <c r="A4" s="310"/>
      <c r="B4" s="310"/>
      <c r="C4" s="310"/>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row>
    <row r="5" spans="1:29" ht="16.2" thickBot="1" x14ac:dyDescent="0.35">
      <c r="D5" s="20"/>
      <c r="E5" s="20"/>
      <c r="F5" s="20"/>
      <c r="G5" s="20"/>
      <c r="H5" s="20"/>
      <c r="I5" s="20"/>
      <c r="J5" s="20"/>
      <c r="K5" s="148">
        <f>'TB May 2021'!D9</f>
        <v>100</v>
      </c>
      <c r="M5" s="79"/>
      <c r="N5" s="79"/>
      <c r="O5" s="79"/>
      <c r="P5" s="79"/>
      <c r="Q5" s="79"/>
      <c r="R5" s="79"/>
      <c r="S5" s="79"/>
      <c r="T5" s="148">
        <f>'TB May 2021'!D10</f>
        <v>120</v>
      </c>
      <c r="V5" s="79"/>
      <c r="W5" s="79"/>
      <c r="X5" s="79"/>
      <c r="Y5" s="79"/>
      <c r="Z5" s="79"/>
      <c r="AA5" s="79"/>
      <c r="AB5" s="79"/>
      <c r="AC5" s="148">
        <f>'TB May 2021'!D11</f>
        <v>130</v>
      </c>
    </row>
    <row r="6" spans="1:29" ht="15" customHeight="1" thickBot="1" x14ac:dyDescent="0.35">
      <c r="D6" s="381" t="s">
        <v>36</v>
      </c>
      <c r="E6" s="382"/>
      <c r="F6" s="382"/>
      <c r="G6" s="382"/>
      <c r="H6" s="382"/>
      <c r="I6" s="382"/>
      <c r="J6" s="382"/>
      <c r="K6" s="383"/>
      <c r="M6" s="381" t="str">
        <f>'TB May 2021'!E10</f>
        <v>Inventory</v>
      </c>
      <c r="N6" s="382"/>
      <c r="O6" s="382"/>
      <c r="P6" s="382"/>
      <c r="Q6" s="382"/>
      <c r="R6" s="382"/>
      <c r="S6" s="382"/>
      <c r="T6" s="383"/>
      <c r="V6" s="381" t="str">
        <f>'TB May 2021'!E11</f>
        <v>Accounts Receivable</v>
      </c>
      <c r="W6" s="382"/>
      <c r="X6" s="382"/>
      <c r="Y6" s="382"/>
      <c r="Z6" s="382"/>
      <c r="AA6" s="382"/>
      <c r="AB6" s="382"/>
      <c r="AC6" s="383"/>
    </row>
    <row r="7" spans="1:29" ht="15" customHeight="1" thickBot="1" x14ac:dyDescent="0.35">
      <c r="D7" s="339" t="s">
        <v>37</v>
      </c>
      <c r="E7" s="340" t="s">
        <v>38</v>
      </c>
      <c r="F7" s="341" t="s">
        <v>39</v>
      </c>
      <c r="G7" s="342" t="s">
        <v>40</v>
      </c>
      <c r="H7" s="339" t="s">
        <v>37</v>
      </c>
      <c r="I7" s="340" t="s">
        <v>38</v>
      </c>
      <c r="J7" s="341" t="s">
        <v>39</v>
      </c>
      <c r="K7" s="340" t="s">
        <v>40</v>
      </c>
      <c r="M7" s="339" t="s">
        <v>37</v>
      </c>
      <c r="N7" s="340" t="s">
        <v>38</v>
      </c>
      <c r="O7" s="341" t="s">
        <v>39</v>
      </c>
      <c r="P7" s="343" t="s">
        <v>40</v>
      </c>
      <c r="Q7" s="339" t="s">
        <v>37</v>
      </c>
      <c r="R7" s="340" t="s">
        <v>38</v>
      </c>
      <c r="S7" s="341" t="s">
        <v>39</v>
      </c>
      <c r="T7" s="340" t="s">
        <v>40</v>
      </c>
      <c r="V7" s="339" t="s">
        <v>37</v>
      </c>
      <c r="W7" s="340" t="s">
        <v>38</v>
      </c>
      <c r="X7" s="341" t="s">
        <v>39</v>
      </c>
      <c r="Y7" s="342" t="s">
        <v>40</v>
      </c>
      <c r="Z7" s="339" t="s">
        <v>37</v>
      </c>
      <c r="AA7" s="340" t="s">
        <v>38</v>
      </c>
      <c r="AB7" s="341" t="s">
        <v>39</v>
      </c>
      <c r="AC7" s="340" t="s">
        <v>40</v>
      </c>
    </row>
    <row r="8" spans="1:29" ht="15" customHeight="1" thickBot="1" x14ac:dyDescent="0.35">
      <c r="D8" s="22">
        <v>44348</v>
      </c>
      <c r="E8" s="20" t="s">
        <v>41</v>
      </c>
      <c r="F8" s="20"/>
      <c r="G8" s="178">
        <f>'TB May 2021'!F9</f>
        <v>13500</v>
      </c>
      <c r="H8" s="19">
        <v>44377</v>
      </c>
      <c r="I8" s="24" t="s">
        <v>42</v>
      </c>
      <c r="J8" s="24" t="str">
        <f>CPJ!V4</f>
        <v>CPJ06</v>
      </c>
      <c r="K8" s="198">
        <f>CPJ!K23</f>
        <v>15283</v>
      </c>
      <c r="M8" s="22">
        <v>44348</v>
      </c>
      <c r="N8" s="20" t="s">
        <v>41</v>
      </c>
      <c r="O8" s="20"/>
      <c r="P8" s="179">
        <f>'TB May 2021'!F10</f>
        <v>65000</v>
      </c>
      <c r="Q8" s="19"/>
      <c r="R8" s="20"/>
      <c r="S8" s="20"/>
      <c r="T8" s="21"/>
      <c r="V8" s="22">
        <v>44348</v>
      </c>
      <c r="W8" s="20" t="s">
        <v>41</v>
      </c>
      <c r="X8" s="20"/>
      <c r="Y8" s="178">
        <f>'TB May 2021'!F11</f>
        <v>4000</v>
      </c>
      <c r="Z8" s="19">
        <v>44377</v>
      </c>
      <c r="AA8" s="20" t="s">
        <v>43</v>
      </c>
      <c r="AB8" s="20" t="str">
        <f>CRJ!Q4</f>
        <v>CRJ06</v>
      </c>
      <c r="AC8" s="189">
        <f>CRJ!J23</f>
        <v>27.5</v>
      </c>
    </row>
    <row r="9" spans="1:29" ht="15" customHeight="1" thickTop="1" x14ac:dyDescent="0.3">
      <c r="D9" s="26">
        <v>44377</v>
      </c>
      <c r="E9" s="24" t="s">
        <v>44</v>
      </c>
      <c r="F9" s="24" t="str">
        <f>CRJ!Q4</f>
        <v>CRJ06</v>
      </c>
      <c r="G9" s="197">
        <f>CRJ!K23</f>
        <v>8613.65</v>
      </c>
      <c r="H9" s="19"/>
      <c r="I9" s="20" t="s">
        <v>45</v>
      </c>
      <c r="J9" s="20"/>
      <c r="K9" s="21">
        <f>G11-K8</f>
        <v>6830.6500000000015</v>
      </c>
      <c r="M9" s="22"/>
      <c r="N9" s="20"/>
      <c r="O9" s="20"/>
      <c r="P9" s="20"/>
      <c r="Q9" s="19"/>
      <c r="R9" s="20"/>
      <c r="S9" s="20"/>
      <c r="T9" s="21"/>
      <c r="V9" s="22">
        <v>44377</v>
      </c>
      <c r="W9" s="20" t="s">
        <v>46</v>
      </c>
      <c r="X9" s="20" t="str">
        <f>SJ!J5</f>
        <v>SJ06</v>
      </c>
      <c r="Y9" s="191">
        <f>SJ!J22</f>
        <v>5060</v>
      </c>
      <c r="Z9" s="19"/>
      <c r="AA9" s="20" t="s">
        <v>10</v>
      </c>
      <c r="AB9" s="20" t="str">
        <f>CRJ!Q4</f>
        <v>CRJ06</v>
      </c>
      <c r="AC9" s="189">
        <f>CRJ!M23</f>
        <v>1835</v>
      </c>
    </row>
    <row r="10" spans="1:29" ht="15" customHeight="1" x14ac:dyDescent="0.3">
      <c r="D10" s="20"/>
      <c r="E10" s="20"/>
      <c r="F10" s="20"/>
      <c r="G10" s="20"/>
      <c r="H10" s="19"/>
      <c r="I10" s="20"/>
      <c r="J10" s="20"/>
      <c r="K10" s="150"/>
      <c r="M10" s="20"/>
      <c r="N10" s="20"/>
      <c r="O10" s="20"/>
      <c r="P10" s="151"/>
      <c r="Q10" s="20"/>
      <c r="R10" s="20"/>
      <c r="S10" s="20"/>
      <c r="T10" s="21"/>
      <c r="V10" s="20"/>
      <c r="W10" s="20"/>
      <c r="X10" s="20"/>
      <c r="Y10" s="20"/>
      <c r="Z10" s="152"/>
      <c r="AA10" s="20" t="s">
        <v>47</v>
      </c>
      <c r="AB10" s="20" t="str">
        <f>SRAJ!J5</f>
        <v>SRAJ04</v>
      </c>
      <c r="AC10" s="191">
        <f>SRAJ!J19</f>
        <v>125</v>
      </c>
    </row>
    <row r="11" spans="1:29" ht="15" customHeight="1" thickBot="1" x14ac:dyDescent="0.35">
      <c r="D11" s="20"/>
      <c r="E11" s="20"/>
      <c r="F11" s="20"/>
      <c r="G11" s="149">
        <f>SUM(G8:G10)</f>
        <v>22113.65</v>
      </c>
      <c r="H11" s="152" t="s">
        <v>48</v>
      </c>
      <c r="I11" s="20"/>
      <c r="J11" s="20"/>
      <c r="K11" s="153">
        <f>SUM(K8:K10)</f>
        <v>22113.65</v>
      </c>
      <c r="M11" s="22"/>
      <c r="N11" s="20"/>
      <c r="O11" s="20"/>
      <c r="P11" s="21"/>
      <c r="Q11" s="152" t="s">
        <v>48</v>
      </c>
      <c r="R11" s="20"/>
      <c r="S11" s="20"/>
      <c r="T11" s="20"/>
      <c r="V11" s="20"/>
      <c r="W11" s="20"/>
      <c r="X11" s="20"/>
      <c r="Y11" s="21"/>
      <c r="Z11" s="152" t="s">
        <v>48</v>
      </c>
      <c r="AA11" s="20" t="s">
        <v>45</v>
      </c>
      <c r="AB11" s="20"/>
      <c r="AC11" s="21">
        <v>7072.5</v>
      </c>
    </row>
    <row r="12" spans="1:29" ht="15" customHeight="1" thickTop="1" thickBot="1" x14ac:dyDescent="0.35">
      <c r="B12" s="311" t="s">
        <v>263</v>
      </c>
      <c r="D12" s="22">
        <v>44013</v>
      </c>
      <c r="E12" s="79" t="s">
        <v>41</v>
      </c>
      <c r="G12" s="154">
        <f>K9</f>
        <v>6830.6500000000015</v>
      </c>
      <c r="H12" s="155"/>
      <c r="M12" s="20"/>
      <c r="N12" s="20"/>
      <c r="O12" s="20"/>
      <c r="P12" s="20"/>
      <c r="Q12" s="152" t="s">
        <v>48</v>
      </c>
      <c r="R12" s="20"/>
      <c r="S12" s="20"/>
      <c r="T12" s="20"/>
      <c r="V12" s="20"/>
      <c r="W12" s="20"/>
      <c r="X12" s="20"/>
      <c r="Y12" s="153">
        <f>SUM(Y8:Y11)</f>
        <v>9060</v>
      </c>
      <c r="Z12" s="152" t="s">
        <v>48</v>
      </c>
      <c r="AA12" s="20"/>
      <c r="AB12" s="20"/>
      <c r="AC12" s="153">
        <f>SUM(AC8:AC11)</f>
        <v>9060</v>
      </c>
    </row>
    <row r="13" spans="1:29" ht="15" customHeight="1" thickTop="1" thickBot="1" x14ac:dyDescent="0.35">
      <c r="B13" s="312" t="s">
        <v>264</v>
      </c>
      <c r="D13" s="20"/>
      <c r="E13" s="20"/>
      <c r="F13" s="20"/>
      <c r="G13" s="20"/>
      <c r="H13" s="20"/>
      <c r="I13" s="20"/>
      <c r="J13" s="20"/>
      <c r="K13" s="148">
        <f>'TB May 2021'!D12</f>
        <v>140</v>
      </c>
      <c r="M13" s="79"/>
      <c r="N13" s="79"/>
      <c r="O13" s="79"/>
      <c r="P13" s="79"/>
      <c r="Q13" s="79"/>
      <c r="R13" s="79"/>
      <c r="S13" s="79"/>
      <c r="T13" s="148">
        <f>'TB May 2021'!D13</f>
        <v>141</v>
      </c>
      <c r="V13" s="156">
        <v>44378</v>
      </c>
      <c r="W13" s="79" t="s">
        <v>41</v>
      </c>
      <c r="X13" s="79"/>
      <c r="Y13" s="154">
        <f>AC11</f>
        <v>7072.5</v>
      </c>
      <c r="Z13" s="155"/>
      <c r="AA13" s="79"/>
      <c r="AB13" s="79"/>
      <c r="AC13" s="79"/>
    </row>
    <row r="14" spans="1:29" ht="15" customHeight="1" thickBot="1" x14ac:dyDescent="0.35">
      <c r="B14" s="312" t="s">
        <v>265</v>
      </c>
      <c r="D14" s="381" t="str">
        <f>'TB May 2021'!E12</f>
        <v>Office Equipment</v>
      </c>
      <c r="E14" s="382"/>
      <c r="F14" s="382"/>
      <c r="G14" s="382"/>
      <c r="H14" s="382"/>
      <c r="I14" s="382"/>
      <c r="J14" s="382"/>
      <c r="K14" s="383"/>
      <c r="M14" s="381" t="str">
        <f>'TB May 2021'!E13</f>
        <v>Less Accumulated Depreciation on Office Equipment</v>
      </c>
      <c r="N14" s="382"/>
      <c r="O14" s="382"/>
      <c r="P14" s="382"/>
      <c r="Q14" s="382"/>
      <c r="R14" s="382"/>
      <c r="S14" s="382"/>
      <c r="T14" s="383"/>
      <c r="V14" s="79"/>
      <c r="W14" s="79"/>
      <c r="X14" s="79"/>
      <c r="Y14" s="79"/>
      <c r="Z14" s="79"/>
      <c r="AA14" s="79"/>
      <c r="AB14" s="79"/>
      <c r="AC14" s="79"/>
    </row>
    <row r="15" spans="1:29" ht="15" customHeight="1" thickBot="1" x14ac:dyDescent="0.35">
      <c r="D15" s="339" t="s">
        <v>37</v>
      </c>
      <c r="E15" s="340" t="s">
        <v>38</v>
      </c>
      <c r="F15" s="341" t="s">
        <v>39</v>
      </c>
      <c r="G15" s="343" t="s">
        <v>40</v>
      </c>
      <c r="H15" s="339" t="s">
        <v>37</v>
      </c>
      <c r="I15" s="340" t="s">
        <v>38</v>
      </c>
      <c r="J15" s="341" t="s">
        <v>39</v>
      </c>
      <c r="K15" s="340" t="s">
        <v>40</v>
      </c>
      <c r="M15" s="339" t="s">
        <v>37</v>
      </c>
      <c r="N15" s="340" t="s">
        <v>38</v>
      </c>
      <c r="O15" s="341" t="s">
        <v>39</v>
      </c>
      <c r="P15" s="342" t="s">
        <v>40</v>
      </c>
      <c r="Q15" s="339" t="s">
        <v>37</v>
      </c>
      <c r="R15" s="340" t="s">
        <v>38</v>
      </c>
      <c r="S15" s="341" t="s">
        <v>39</v>
      </c>
      <c r="T15" s="344" t="s">
        <v>40</v>
      </c>
      <c r="V15" s="79"/>
      <c r="W15" s="79"/>
      <c r="X15" s="79"/>
      <c r="Y15" s="79"/>
      <c r="Z15" s="79"/>
      <c r="AA15" s="79"/>
      <c r="AB15" s="79"/>
      <c r="AC15" s="148">
        <f>'TB May 2021'!D14</f>
        <v>150</v>
      </c>
    </row>
    <row r="16" spans="1:29" ht="15" customHeight="1" thickBot="1" x14ac:dyDescent="0.35">
      <c r="D16" s="22">
        <v>44348</v>
      </c>
      <c r="E16" s="20" t="s">
        <v>41</v>
      </c>
      <c r="F16" s="20"/>
      <c r="G16" s="179">
        <f>'TB May 2021'!F12</f>
        <v>3500</v>
      </c>
      <c r="H16" s="19"/>
      <c r="I16" s="20"/>
      <c r="J16" s="20"/>
      <c r="K16" s="21"/>
      <c r="M16" s="22"/>
      <c r="N16" s="20"/>
      <c r="O16" s="20"/>
      <c r="P16" s="157"/>
      <c r="Q16" s="19">
        <v>44348</v>
      </c>
      <c r="R16" s="20" t="s">
        <v>41</v>
      </c>
      <c r="S16" s="20"/>
      <c r="T16" s="180">
        <f>'TB May 2021'!G13</f>
        <v>1100</v>
      </c>
      <c r="V16" s="381" t="str">
        <f>'TB May 2021'!E14</f>
        <v>Plant &amp; Equipment</v>
      </c>
      <c r="W16" s="382"/>
      <c r="X16" s="382"/>
      <c r="Y16" s="382"/>
      <c r="Z16" s="382"/>
      <c r="AA16" s="382"/>
      <c r="AB16" s="382"/>
      <c r="AC16" s="383"/>
    </row>
    <row r="17" spans="4:29" ht="15" customHeight="1" thickTop="1" thickBot="1" x14ac:dyDescent="0.35">
      <c r="D17" s="20"/>
      <c r="E17" s="20"/>
      <c r="F17" s="20"/>
      <c r="G17" s="158"/>
      <c r="H17" s="22"/>
      <c r="I17" s="20"/>
      <c r="J17" s="20"/>
      <c r="K17" s="21"/>
      <c r="M17" s="22"/>
      <c r="N17" s="20"/>
      <c r="O17" s="20"/>
      <c r="P17" s="159"/>
      <c r="Q17" s="26">
        <v>44377</v>
      </c>
      <c r="R17" s="24" t="s">
        <v>28</v>
      </c>
      <c r="S17" s="24" t="s">
        <v>49</v>
      </c>
      <c r="T17" s="25">
        <f>'GJ AG'!H13</f>
        <v>65</v>
      </c>
      <c r="V17" s="339" t="s">
        <v>37</v>
      </c>
      <c r="W17" s="340" t="s">
        <v>38</v>
      </c>
      <c r="X17" s="341" t="s">
        <v>39</v>
      </c>
      <c r="Y17" s="343" t="s">
        <v>40</v>
      </c>
      <c r="Z17" s="339" t="s">
        <v>37</v>
      </c>
      <c r="AA17" s="340" t="s">
        <v>38</v>
      </c>
      <c r="AB17" s="341" t="s">
        <v>39</v>
      </c>
      <c r="AC17" s="340" t="s">
        <v>40</v>
      </c>
    </row>
    <row r="18" spans="4:29" ht="15" customHeight="1" thickBot="1" x14ac:dyDescent="0.35">
      <c r="D18" s="20"/>
      <c r="E18" s="20"/>
      <c r="F18" s="20"/>
      <c r="G18" s="159"/>
      <c r="H18" s="22"/>
      <c r="I18" s="20"/>
      <c r="J18" s="20"/>
      <c r="K18" s="21"/>
      <c r="M18" s="20"/>
      <c r="N18" s="20"/>
      <c r="O18" s="20"/>
      <c r="P18" s="160"/>
      <c r="Q18" s="20"/>
      <c r="R18" s="20"/>
      <c r="S18" s="20"/>
      <c r="T18" s="153">
        <f>SUM(T16:T17)</f>
        <v>1165</v>
      </c>
      <c r="V18" s="22">
        <v>44348</v>
      </c>
      <c r="W18" s="20" t="s">
        <v>41</v>
      </c>
      <c r="X18" s="20"/>
      <c r="Y18" s="179">
        <f>'TB May 2021'!F14</f>
        <v>12000</v>
      </c>
      <c r="Z18" s="19"/>
      <c r="AA18" s="20"/>
      <c r="AB18" s="20"/>
      <c r="AC18" s="21"/>
    </row>
    <row r="19" spans="4:29" ht="15" customHeight="1" thickTop="1" x14ac:dyDescent="0.3">
      <c r="D19" s="20"/>
      <c r="E19" s="20"/>
      <c r="F19" s="20"/>
      <c r="G19" s="159"/>
      <c r="H19" s="20"/>
      <c r="I19" s="20"/>
      <c r="J19" s="20"/>
      <c r="K19" s="21"/>
      <c r="M19" s="20"/>
      <c r="N19" s="20"/>
      <c r="O19" s="20"/>
      <c r="P19" s="151"/>
      <c r="Q19" s="20" t="s">
        <v>48</v>
      </c>
      <c r="R19" s="20"/>
      <c r="S19" s="20"/>
      <c r="T19" s="20"/>
      <c r="V19" s="22"/>
      <c r="W19" s="20"/>
      <c r="X19" s="20"/>
      <c r="Y19" s="20"/>
      <c r="Z19" s="19"/>
      <c r="AA19" s="20"/>
      <c r="AB19" s="20"/>
      <c r="AC19" s="21"/>
    </row>
    <row r="20" spans="4:29" ht="15" customHeight="1" x14ac:dyDescent="0.3">
      <c r="D20" s="20"/>
      <c r="E20" s="20"/>
      <c r="F20" s="20"/>
      <c r="G20" s="151"/>
      <c r="H20" s="22"/>
      <c r="I20" s="20"/>
      <c r="J20" s="20"/>
      <c r="K20" s="21"/>
      <c r="M20" s="20"/>
      <c r="N20" s="20"/>
      <c r="O20" s="20"/>
      <c r="P20" s="20"/>
      <c r="Q20" s="152" t="s">
        <v>48</v>
      </c>
      <c r="R20" s="20"/>
      <c r="S20" s="20"/>
      <c r="T20" s="20"/>
      <c r="V20" s="20"/>
      <c r="W20" s="20"/>
      <c r="X20" s="20"/>
      <c r="Y20" s="20"/>
      <c r="Z20" s="152"/>
      <c r="AA20" s="20"/>
      <c r="AB20" s="20"/>
      <c r="AC20" s="21"/>
    </row>
    <row r="21" spans="4:29" ht="15" customHeight="1" thickBot="1" x14ac:dyDescent="0.35">
      <c r="D21" s="20"/>
      <c r="E21" s="20"/>
      <c r="F21" s="20"/>
      <c r="G21" s="20"/>
      <c r="H21" s="20"/>
      <c r="I21" s="20"/>
      <c r="J21" s="20"/>
      <c r="K21" s="148">
        <f>'TB May 2021'!D15</f>
        <v>151</v>
      </c>
      <c r="M21" s="79"/>
      <c r="N21" s="79"/>
      <c r="O21" s="79"/>
      <c r="P21" s="79"/>
      <c r="Q21" s="79"/>
      <c r="R21" s="79"/>
      <c r="S21" s="79"/>
      <c r="T21" s="148">
        <f>'TB May 2021'!D16</f>
        <v>200</v>
      </c>
      <c r="V21" s="20"/>
      <c r="W21" s="20"/>
      <c r="X21" s="20"/>
      <c r="Y21" s="20"/>
      <c r="Z21" s="152" t="s">
        <v>48</v>
      </c>
      <c r="AA21" s="20"/>
      <c r="AB21" s="20"/>
      <c r="AC21" s="20"/>
    </row>
    <row r="22" spans="4:29" ht="15" customHeight="1" thickBot="1" x14ac:dyDescent="0.35">
      <c r="D22" s="381" t="str">
        <f>'TB May 2021'!E15</f>
        <v>Less Accumulated Depreciation Plant &amp; Equipment</v>
      </c>
      <c r="E22" s="382"/>
      <c r="F22" s="382"/>
      <c r="G22" s="382"/>
      <c r="H22" s="382"/>
      <c r="I22" s="382"/>
      <c r="J22" s="382"/>
      <c r="K22" s="383"/>
      <c r="M22" s="381" t="str">
        <f>'TB May 2021'!E16</f>
        <v>Accounts Payable</v>
      </c>
      <c r="N22" s="382"/>
      <c r="O22" s="382"/>
      <c r="P22" s="382"/>
      <c r="Q22" s="382"/>
      <c r="R22" s="382"/>
      <c r="S22" s="382"/>
      <c r="T22" s="383"/>
      <c r="V22" s="79"/>
      <c r="W22" s="79"/>
      <c r="X22" s="79"/>
      <c r="Y22" s="79"/>
      <c r="Z22" s="79"/>
      <c r="AA22" s="79"/>
      <c r="AB22" s="79"/>
      <c r="AC22" s="79"/>
    </row>
    <row r="23" spans="4:29" ht="15" customHeight="1" thickBot="1" x14ac:dyDescent="0.35">
      <c r="D23" s="339" t="s">
        <v>37</v>
      </c>
      <c r="E23" s="340" t="s">
        <v>38</v>
      </c>
      <c r="F23" s="341" t="s">
        <v>39</v>
      </c>
      <c r="G23" s="342" t="s">
        <v>40</v>
      </c>
      <c r="H23" s="339" t="s">
        <v>37</v>
      </c>
      <c r="I23" s="340" t="s">
        <v>38</v>
      </c>
      <c r="J23" s="341" t="s">
        <v>39</v>
      </c>
      <c r="K23" s="344" t="s">
        <v>40</v>
      </c>
      <c r="M23" s="339" t="s">
        <v>37</v>
      </c>
      <c r="N23" s="340" t="s">
        <v>38</v>
      </c>
      <c r="O23" s="341" t="s">
        <v>39</v>
      </c>
      <c r="P23" s="342" t="s">
        <v>40</v>
      </c>
      <c r="Q23" s="339" t="s">
        <v>37</v>
      </c>
      <c r="R23" s="340" t="s">
        <v>38</v>
      </c>
      <c r="S23" s="341" t="s">
        <v>39</v>
      </c>
      <c r="T23" s="340" t="s">
        <v>40</v>
      </c>
      <c r="V23" s="79"/>
      <c r="W23" s="79"/>
      <c r="X23" s="79"/>
      <c r="Y23" s="79"/>
      <c r="Z23" s="79"/>
      <c r="AA23" s="79"/>
      <c r="AB23" s="79"/>
      <c r="AC23" s="148">
        <f>'TB May 2021'!D17</f>
        <v>210</v>
      </c>
    </row>
    <row r="24" spans="4:29" ht="15" customHeight="1" thickBot="1" x14ac:dyDescent="0.35">
      <c r="D24" s="22"/>
      <c r="E24" s="20"/>
      <c r="F24" s="20"/>
      <c r="G24" s="21"/>
      <c r="H24" s="126">
        <v>44348</v>
      </c>
      <c r="I24" s="20" t="s">
        <v>41</v>
      </c>
      <c r="J24" s="20"/>
      <c r="K24" s="181">
        <f>'TB May 2021'!G15</f>
        <v>750</v>
      </c>
      <c r="M24" s="22">
        <v>44377</v>
      </c>
      <c r="N24" s="20" t="s">
        <v>50</v>
      </c>
      <c r="O24" s="20" t="str">
        <f>CPJ!V4</f>
        <v>CPJ06</v>
      </c>
      <c r="P24" s="183">
        <f>CPJ!J23</f>
        <v>72</v>
      </c>
      <c r="Q24" s="19">
        <v>44348</v>
      </c>
      <c r="R24" s="20" t="s">
        <v>41</v>
      </c>
      <c r="S24" s="20"/>
      <c r="T24" s="178">
        <f>'TB May 2021'!G16</f>
        <v>1500</v>
      </c>
      <c r="V24" s="381" t="str">
        <f>'TB May 2021'!E17</f>
        <v>GST</v>
      </c>
      <c r="W24" s="382"/>
      <c r="X24" s="382"/>
      <c r="Y24" s="382"/>
      <c r="Z24" s="382"/>
      <c r="AA24" s="382"/>
      <c r="AB24" s="382"/>
      <c r="AC24" s="383"/>
    </row>
    <row r="25" spans="4:29" ht="15" customHeight="1" thickBot="1" x14ac:dyDescent="0.35">
      <c r="D25" s="22"/>
      <c r="E25" s="20"/>
      <c r="F25" s="20"/>
      <c r="G25" s="21"/>
      <c r="H25" s="23">
        <v>44377</v>
      </c>
      <c r="I25" s="24" t="s">
        <v>28</v>
      </c>
      <c r="J25" s="24" t="s">
        <v>49</v>
      </c>
      <c r="K25" s="127">
        <f>'GJ AG'!H14</f>
        <v>220</v>
      </c>
      <c r="M25" s="22"/>
      <c r="N25" s="20" t="s">
        <v>10</v>
      </c>
      <c r="O25" s="20" t="str">
        <f>CPJ!V4</f>
        <v>CPJ06</v>
      </c>
      <c r="P25" s="183">
        <f>CPJ!M23</f>
        <v>915</v>
      </c>
      <c r="Q25" s="19">
        <v>44377</v>
      </c>
      <c r="R25" s="20" t="s">
        <v>51</v>
      </c>
      <c r="S25" s="20" t="str">
        <f>PJ!J5</f>
        <v>PJ06</v>
      </c>
      <c r="T25" s="192">
        <f>PJ!J27</f>
        <v>4865</v>
      </c>
      <c r="V25" s="339" t="s">
        <v>37</v>
      </c>
      <c r="W25" s="340" t="s">
        <v>38</v>
      </c>
      <c r="X25" s="341" t="s">
        <v>39</v>
      </c>
      <c r="Y25" s="342" t="s">
        <v>40</v>
      </c>
      <c r="Z25" s="339" t="s">
        <v>37</v>
      </c>
      <c r="AA25" s="340" t="s">
        <v>38</v>
      </c>
      <c r="AB25" s="341" t="s">
        <v>39</v>
      </c>
      <c r="AC25" s="340" t="s">
        <v>40</v>
      </c>
    </row>
    <row r="26" spans="4:29" ht="15" customHeight="1" thickBot="1" x14ac:dyDescent="0.35">
      <c r="D26" s="20"/>
      <c r="E26" s="20"/>
      <c r="F26" s="20"/>
      <c r="G26" s="159"/>
      <c r="H26" s="20"/>
      <c r="I26" s="20"/>
      <c r="J26" s="20"/>
      <c r="K26" s="161">
        <f>SUM(K24:K25)</f>
        <v>970</v>
      </c>
      <c r="M26" s="20"/>
      <c r="N26" s="20" t="s">
        <v>52</v>
      </c>
      <c r="O26" s="20" t="str">
        <f>PRAJ!J5</f>
        <v>PRAJ06</v>
      </c>
      <c r="P26" s="194">
        <f>PRAJ!J16</f>
        <v>120</v>
      </c>
      <c r="Q26" s="20"/>
      <c r="R26" s="20"/>
      <c r="S26" s="20"/>
      <c r="T26" s="21"/>
      <c r="V26" s="22">
        <v>44377</v>
      </c>
      <c r="W26" s="20" t="s">
        <v>10</v>
      </c>
      <c r="X26" s="20" t="str">
        <f>CPJ!V4</f>
        <v>CPJ06</v>
      </c>
      <c r="Y26" s="183">
        <f>CPJ!L23</f>
        <v>521.18181818181813</v>
      </c>
      <c r="Z26" s="19">
        <v>44348</v>
      </c>
      <c r="AA26" s="20" t="s">
        <v>41</v>
      </c>
      <c r="AB26" s="20"/>
      <c r="AC26" s="178">
        <f>'TB May 2021'!G17</f>
        <v>1245</v>
      </c>
    </row>
    <row r="27" spans="4:29" ht="15" customHeight="1" thickTop="1" x14ac:dyDescent="0.3">
      <c r="D27" s="22"/>
      <c r="E27" s="20"/>
      <c r="F27" s="20"/>
      <c r="G27" s="158"/>
      <c r="H27" s="20"/>
      <c r="I27" s="20"/>
      <c r="J27" s="20"/>
      <c r="K27" s="20"/>
      <c r="M27" s="20"/>
      <c r="N27" s="20" t="s">
        <v>45</v>
      </c>
      <c r="O27" s="20"/>
      <c r="P27" s="160">
        <v>5258</v>
      </c>
      <c r="Q27" s="19"/>
      <c r="R27" s="20"/>
      <c r="S27" s="20"/>
      <c r="T27" s="79"/>
      <c r="V27" s="22"/>
      <c r="W27" s="20" t="s">
        <v>53</v>
      </c>
      <c r="X27" s="20" t="str">
        <f>CRJ!Q4</f>
        <v>CRJ06</v>
      </c>
      <c r="Y27" s="189">
        <f>CRJ!I23</f>
        <v>2.5</v>
      </c>
      <c r="Z27" s="19">
        <v>44377</v>
      </c>
      <c r="AA27" s="20" t="s">
        <v>54</v>
      </c>
      <c r="AB27" s="150" t="str">
        <f>CPJ!V4</f>
        <v>CPJ06</v>
      </c>
      <c r="AC27" s="185">
        <f>CPJ!I23</f>
        <v>6.55</v>
      </c>
    </row>
    <row r="28" spans="4:29" ht="15" customHeight="1" thickBot="1" x14ac:dyDescent="0.35">
      <c r="H28" s="155"/>
      <c r="M28" s="20"/>
      <c r="N28" s="20"/>
      <c r="O28" s="20"/>
      <c r="P28" s="162">
        <f>SUM(P24:P27)</f>
        <v>6365</v>
      </c>
      <c r="Q28" s="152"/>
      <c r="R28" s="20"/>
      <c r="S28" s="20"/>
      <c r="T28" s="153">
        <f>SUM(T24:T26)</f>
        <v>6365</v>
      </c>
      <c r="V28" s="20"/>
      <c r="W28" s="27" t="s">
        <v>53</v>
      </c>
      <c r="X28" s="27" t="str">
        <f>SRAJ!J5</f>
        <v>SRAJ04</v>
      </c>
      <c r="Y28" s="202">
        <f>SRAJ!I19</f>
        <v>11.36</v>
      </c>
      <c r="Z28" s="152"/>
      <c r="AA28" s="20" t="s">
        <v>10</v>
      </c>
      <c r="AB28" s="20" t="str">
        <f>CRJ!Q4</f>
        <v>CRJ06</v>
      </c>
      <c r="AC28" s="189">
        <f>CRJ!L23</f>
        <v>614.54545454545462</v>
      </c>
    </row>
    <row r="29" spans="4:29" ht="15" customHeight="1" thickTop="1" thickBot="1" x14ac:dyDescent="0.35">
      <c r="D29" s="20"/>
      <c r="E29" s="20"/>
      <c r="F29" s="20"/>
      <c r="G29" s="20"/>
      <c r="H29" s="20"/>
      <c r="I29" s="20"/>
      <c r="J29" s="20"/>
      <c r="K29" s="148">
        <f>'TB May 2021'!D18</f>
        <v>220</v>
      </c>
      <c r="M29" s="79"/>
      <c r="N29" s="79"/>
      <c r="O29" s="79"/>
      <c r="P29" s="79"/>
      <c r="Q29" s="156">
        <v>44013</v>
      </c>
      <c r="R29" s="79" t="s">
        <v>41</v>
      </c>
      <c r="S29" s="79"/>
      <c r="T29" s="163">
        <f>P27</f>
        <v>5258</v>
      </c>
      <c r="V29" s="20"/>
      <c r="W29" s="79" t="s">
        <v>54</v>
      </c>
      <c r="X29" s="79" t="str">
        <f>PJ!J5</f>
        <v>PJ06</v>
      </c>
      <c r="Y29" s="192">
        <f>PJ!I27</f>
        <v>442.28000000000003</v>
      </c>
      <c r="Z29" s="155"/>
      <c r="AA29" s="79" t="s">
        <v>55</v>
      </c>
      <c r="AB29" s="164" t="str">
        <f>SJ!J5</f>
        <v>SJ06</v>
      </c>
      <c r="AC29" s="191">
        <f>SJ!I22</f>
        <v>459.99999999999994</v>
      </c>
    </row>
    <row r="30" spans="4:29" ht="15" customHeight="1" thickBot="1" x14ac:dyDescent="0.35">
      <c r="D30" s="381" t="str">
        <f>'TB May 2021'!E18</f>
        <v>PAYG Withholdings Payable</v>
      </c>
      <c r="E30" s="382"/>
      <c r="F30" s="382"/>
      <c r="G30" s="382"/>
      <c r="H30" s="382"/>
      <c r="I30" s="382"/>
      <c r="J30" s="382"/>
      <c r="K30" s="383"/>
      <c r="M30" s="79"/>
      <c r="N30" s="79"/>
      <c r="O30" s="79"/>
      <c r="P30" s="79"/>
      <c r="Q30" s="79"/>
      <c r="R30" s="79"/>
      <c r="S30" s="79"/>
      <c r="T30" s="79"/>
      <c r="V30" s="79"/>
      <c r="W30" s="20" t="s">
        <v>45</v>
      </c>
      <c r="X30" s="20"/>
      <c r="Y30" s="21">
        <v>1359.69</v>
      </c>
      <c r="Z30" s="152"/>
      <c r="AA30" s="24" t="s">
        <v>54</v>
      </c>
      <c r="AB30" s="24" t="str">
        <f>PRAJ!J5</f>
        <v>PRAJ06</v>
      </c>
      <c r="AC30" s="203">
        <f>PRAJ!I16</f>
        <v>10.91</v>
      </c>
    </row>
    <row r="31" spans="4:29" ht="15" customHeight="1" thickBot="1" x14ac:dyDescent="0.35">
      <c r="D31" s="339" t="s">
        <v>37</v>
      </c>
      <c r="E31" s="340" t="s">
        <v>38</v>
      </c>
      <c r="F31" s="341" t="s">
        <v>39</v>
      </c>
      <c r="G31" s="342" t="s">
        <v>40</v>
      </c>
      <c r="H31" s="339" t="s">
        <v>37</v>
      </c>
      <c r="I31" s="340" t="s">
        <v>38</v>
      </c>
      <c r="J31" s="341" t="s">
        <v>39</v>
      </c>
      <c r="K31" s="340" t="s">
        <v>40</v>
      </c>
      <c r="M31" s="79"/>
      <c r="N31" s="79"/>
      <c r="O31" s="79"/>
      <c r="P31" s="79"/>
      <c r="Q31" s="79"/>
      <c r="R31" s="79"/>
      <c r="S31" s="79"/>
      <c r="T31" s="148">
        <f>'TB May 2021'!D19</f>
        <v>300</v>
      </c>
      <c r="V31" s="79"/>
      <c r="W31" s="20"/>
      <c r="X31" s="20"/>
      <c r="Y31" s="165">
        <f>SUM(Y26:Y30)</f>
        <v>2337.0118181818179</v>
      </c>
      <c r="Z31" s="155"/>
      <c r="AA31" s="79"/>
      <c r="AB31" s="79"/>
      <c r="AC31" s="153">
        <f>SUM(AC26:AC30)</f>
        <v>2337.0054545454545</v>
      </c>
    </row>
    <row r="32" spans="4:29" ht="15" customHeight="1" thickBot="1" x14ac:dyDescent="0.35">
      <c r="D32" s="22">
        <v>44377</v>
      </c>
      <c r="E32" s="20" t="s">
        <v>10</v>
      </c>
      <c r="F32" s="20" t="str">
        <f>CPJ!V4</f>
        <v>CPJ06</v>
      </c>
      <c r="G32" s="185">
        <f>CPJ!U9</f>
        <v>3000</v>
      </c>
      <c r="H32" s="19">
        <v>44348</v>
      </c>
      <c r="I32" s="20" t="s">
        <v>41</v>
      </c>
      <c r="J32" s="20"/>
      <c r="K32" s="182">
        <f>'TB May 2021'!G18</f>
        <v>4500</v>
      </c>
      <c r="M32" s="381" t="str">
        <f>'TB May 2021'!E19</f>
        <v>Capital Account - Harry Mint</v>
      </c>
      <c r="N32" s="382"/>
      <c r="O32" s="382"/>
      <c r="P32" s="382"/>
      <c r="Q32" s="382"/>
      <c r="R32" s="382"/>
      <c r="S32" s="382"/>
      <c r="T32" s="383"/>
      <c r="V32" s="79"/>
      <c r="W32" s="79"/>
      <c r="X32" s="79"/>
      <c r="Y32" s="79"/>
      <c r="Z32" s="166">
        <v>44378</v>
      </c>
      <c r="AA32" s="79" t="s">
        <v>41</v>
      </c>
      <c r="AB32" s="79"/>
      <c r="AC32" s="154">
        <f>Y30</f>
        <v>1359.69</v>
      </c>
    </row>
    <row r="33" spans="1:135" ht="15" customHeight="1" thickBot="1" x14ac:dyDescent="0.35">
      <c r="D33" s="22"/>
      <c r="E33" s="21" t="s">
        <v>45</v>
      </c>
      <c r="F33" s="21"/>
      <c r="G33" s="21">
        <v>1500</v>
      </c>
      <c r="H33" s="19"/>
      <c r="I33" s="20"/>
      <c r="J33" s="20"/>
      <c r="K33" s="150"/>
      <c r="M33" s="339" t="s">
        <v>37</v>
      </c>
      <c r="N33" s="340" t="s">
        <v>38</v>
      </c>
      <c r="O33" s="341" t="s">
        <v>39</v>
      </c>
      <c r="P33" s="342" t="s">
        <v>40</v>
      </c>
      <c r="Q33" s="339" t="s">
        <v>37</v>
      </c>
      <c r="R33" s="340" t="s">
        <v>38</v>
      </c>
      <c r="S33" s="341" t="s">
        <v>39</v>
      </c>
      <c r="T33" s="344" t="s">
        <v>40</v>
      </c>
      <c r="V33" s="169"/>
      <c r="W33" s="169"/>
      <c r="X33" s="169"/>
      <c r="Y33" s="169"/>
      <c r="Z33" s="169"/>
      <c r="AA33" s="169"/>
      <c r="AB33" s="169"/>
      <c r="AC33" s="169"/>
    </row>
    <row r="34" spans="1:135" ht="15" customHeight="1" thickBot="1" x14ac:dyDescent="0.35">
      <c r="D34" s="22"/>
      <c r="E34" s="20"/>
      <c r="F34" s="20"/>
      <c r="G34" s="149">
        <f>SUM(G32:G33)</f>
        <v>4500</v>
      </c>
      <c r="H34" s="152"/>
      <c r="I34" s="20"/>
      <c r="J34" s="20"/>
      <c r="K34" s="161">
        <f>SUM(K32:K33)</f>
        <v>4500</v>
      </c>
      <c r="M34" s="22"/>
      <c r="N34" s="20"/>
      <c r="O34" s="20"/>
      <c r="P34" s="21"/>
      <c r="Q34" s="19">
        <v>44348</v>
      </c>
      <c r="R34" s="20" t="s">
        <v>41</v>
      </c>
      <c r="S34" s="20"/>
      <c r="T34" s="180">
        <f>'TB May 2021'!G19</f>
        <v>22500</v>
      </c>
      <c r="V34" s="169"/>
      <c r="W34" s="169"/>
      <c r="X34" s="169"/>
      <c r="Y34" s="169"/>
      <c r="Z34" s="169"/>
      <c r="AA34" s="169"/>
      <c r="AB34" s="169"/>
      <c r="AC34" s="169"/>
    </row>
    <row r="35" spans="1:135" ht="15" customHeight="1" thickTop="1" thickBot="1" x14ac:dyDescent="0.35">
      <c r="G35" s="167"/>
      <c r="H35" s="156">
        <v>44378</v>
      </c>
      <c r="I35" s="79" t="s">
        <v>41</v>
      </c>
      <c r="K35" s="164">
        <f>G33</f>
        <v>1500</v>
      </c>
      <c r="M35" s="22"/>
      <c r="N35" s="20"/>
      <c r="O35" s="20"/>
      <c r="P35" s="168"/>
      <c r="Q35" s="220">
        <v>44377</v>
      </c>
      <c r="R35" s="24" t="s">
        <v>56</v>
      </c>
      <c r="S35" s="24" t="s">
        <v>49</v>
      </c>
      <c r="T35" s="25">
        <f>'GJ AG'!H29</f>
        <v>40000</v>
      </c>
      <c r="V35" s="169"/>
      <c r="W35" s="169"/>
      <c r="X35" s="169"/>
      <c r="Y35" s="169"/>
      <c r="Z35" s="169"/>
      <c r="AA35" s="169"/>
      <c r="AB35" s="169"/>
      <c r="AC35" s="170">
        <f>'TB May 2021'!D20</f>
        <v>310</v>
      </c>
    </row>
    <row r="36" spans="1:135" ht="15" customHeight="1" thickBot="1" x14ac:dyDescent="0.35">
      <c r="G36" s="164"/>
      <c r="K36" s="148">
        <f>'TB May 2021'!D21</f>
        <v>400</v>
      </c>
      <c r="M36" s="20"/>
      <c r="N36" s="20"/>
      <c r="O36" s="20"/>
      <c r="P36" s="171"/>
      <c r="Q36" s="172"/>
      <c r="R36" s="20"/>
      <c r="S36" s="20"/>
      <c r="T36" s="153">
        <f>SUM(T34:T35)</f>
        <v>62500</v>
      </c>
      <c r="V36" s="381" t="str">
        <f>'TB May 2021'!E20</f>
        <v>Retained Earnings</v>
      </c>
      <c r="W36" s="382"/>
      <c r="X36" s="382"/>
      <c r="Y36" s="382"/>
      <c r="Z36" s="382"/>
      <c r="AA36" s="382"/>
      <c r="AB36" s="382"/>
      <c r="AC36" s="383"/>
    </row>
    <row r="37" spans="1:135" ht="15" customHeight="1" thickTop="1" thickBot="1" x14ac:dyDescent="0.35">
      <c r="D37" s="381" t="str">
        <f>'TB May 2021'!E21</f>
        <v>Sales</v>
      </c>
      <c r="E37" s="382"/>
      <c r="F37" s="382"/>
      <c r="G37" s="382"/>
      <c r="H37" s="382"/>
      <c r="I37" s="382"/>
      <c r="J37" s="382"/>
      <c r="K37" s="384"/>
      <c r="M37" s="20"/>
      <c r="N37" s="20"/>
      <c r="O37" s="20"/>
      <c r="P37" s="20"/>
      <c r="Q37" s="152" t="s">
        <v>48</v>
      </c>
      <c r="R37" s="20"/>
      <c r="S37" s="20"/>
      <c r="T37" s="20"/>
      <c r="V37" s="339" t="s">
        <v>37</v>
      </c>
      <c r="W37" s="340" t="s">
        <v>38</v>
      </c>
      <c r="X37" s="341" t="s">
        <v>39</v>
      </c>
      <c r="Y37" s="342" t="s">
        <v>40</v>
      </c>
      <c r="Z37" s="339" t="s">
        <v>37</v>
      </c>
      <c r="AA37" s="340" t="s">
        <v>38</v>
      </c>
      <c r="AB37" s="341" t="s">
        <v>39</v>
      </c>
      <c r="AC37" s="344" t="s">
        <v>40</v>
      </c>
    </row>
    <row r="38" spans="1:135" s="147" customFormat="1" ht="15" customHeight="1" thickBot="1" x14ac:dyDescent="0.35">
      <c r="A38" s="310"/>
      <c r="B38" s="310"/>
      <c r="C38" s="310"/>
      <c r="D38" s="339" t="s">
        <v>37</v>
      </c>
      <c r="E38" s="340" t="s">
        <v>38</v>
      </c>
      <c r="F38" s="341" t="s">
        <v>39</v>
      </c>
      <c r="G38" s="342" t="s">
        <v>40</v>
      </c>
      <c r="H38" s="339" t="s">
        <v>37</v>
      </c>
      <c r="I38" s="340" t="s">
        <v>38</v>
      </c>
      <c r="J38" s="341" t="s">
        <v>39</v>
      </c>
      <c r="K38" s="340" t="s">
        <v>40</v>
      </c>
      <c r="M38" s="79"/>
      <c r="N38" s="79"/>
      <c r="O38" s="79"/>
      <c r="P38" s="79"/>
      <c r="Q38" s="79"/>
      <c r="R38" s="79"/>
      <c r="S38" s="79"/>
      <c r="T38" s="148">
        <f>'TB May 2021'!D22</f>
        <v>500</v>
      </c>
      <c r="V38" s="22"/>
      <c r="W38" s="20"/>
      <c r="X38" s="20"/>
      <c r="Y38" s="21"/>
      <c r="Z38" s="23">
        <v>44348</v>
      </c>
      <c r="AA38" s="24" t="s">
        <v>41</v>
      </c>
      <c r="AB38" s="24"/>
      <c r="AC38" s="200">
        <f>'TB May 2021'!G20</f>
        <v>7000</v>
      </c>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row>
    <row r="39" spans="1:135" s="147" customFormat="1" ht="15" customHeight="1" thickBot="1" x14ac:dyDescent="0.35">
      <c r="A39" s="310"/>
      <c r="B39" s="310"/>
      <c r="C39" s="310"/>
      <c r="D39" s="22"/>
      <c r="E39" s="20"/>
      <c r="F39" s="20"/>
      <c r="G39" s="21"/>
      <c r="H39" s="19">
        <v>44348</v>
      </c>
      <c r="I39" s="20" t="s">
        <v>41</v>
      </c>
      <c r="J39" s="20"/>
      <c r="K39" s="178">
        <f>'TB May 2021'!G21</f>
        <v>99810</v>
      </c>
      <c r="M39" s="381" t="str">
        <f>'TB May 2021'!E22</f>
        <v>Purchases</v>
      </c>
      <c r="N39" s="382"/>
      <c r="O39" s="382"/>
      <c r="P39" s="382"/>
      <c r="Q39" s="382"/>
      <c r="R39" s="382"/>
      <c r="S39" s="382"/>
      <c r="T39" s="383"/>
      <c r="V39" s="22"/>
      <c r="W39" s="20"/>
      <c r="X39" s="20"/>
      <c r="Y39" s="20"/>
      <c r="Z39" s="19"/>
      <c r="AA39" s="20"/>
      <c r="AB39" s="20"/>
      <c r="AC39" s="21"/>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row>
    <row r="40" spans="1:135" s="147" customFormat="1" ht="15" customHeight="1" thickBot="1" x14ac:dyDescent="0.35">
      <c r="A40" s="310"/>
      <c r="B40" s="310"/>
      <c r="C40" s="310"/>
      <c r="D40" s="22"/>
      <c r="E40" s="20"/>
      <c r="F40" s="20"/>
      <c r="G40" s="158"/>
      <c r="H40" s="22">
        <v>44377</v>
      </c>
      <c r="I40" s="20" t="s">
        <v>10</v>
      </c>
      <c r="J40" s="20" t="str">
        <f>CRJ!Q4</f>
        <v>CRJ06</v>
      </c>
      <c r="K40" s="189">
        <f>CRJ!N23</f>
        <v>6145.454545454545</v>
      </c>
      <c r="M40" s="339" t="s">
        <v>37</v>
      </c>
      <c r="N40" s="340" t="s">
        <v>38</v>
      </c>
      <c r="O40" s="341" t="s">
        <v>39</v>
      </c>
      <c r="P40" s="342" t="s">
        <v>40</v>
      </c>
      <c r="Q40" s="339" t="s">
        <v>37</v>
      </c>
      <c r="R40" s="340" t="s">
        <v>38</v>
      </c>
      <c r="S40" s="341" t="s">
        <v>39</v>
      </c>
      <c r="T40" s="340" t="s">
        <v>40</v>
      </c>
      <c r="V40" s="20"/>
      <c r="W40" s="20"/>
      <c r="X40" s="20"/>
      <c r="Y40" s="20"/>
      <c r="Z40" s="152"/>
      <c r="AA40" s="20"/>
      <c r="AB40" s="20"/>
      <c r="AC40" s="21"/>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row>
    <row r="41" spans="1:135" s="147" customFormat="1" ht="15" customHeight="1" x14ac:dyDescent="0.3">
      <c r="A41" s="310"/>
      <c r="B41" s="310"/>
      <c r="C41" s="310"/>
      <c r="D41" s="20"/>
      <c r="E41" s="20"/>
      <c r="F41" s="20"/>
      <c r="G41" s="159"/>
      <c r="H41" s="20"/>
      <c r="I41" s="20" t="s">
        <v>57</v>
      </c>
      <c r="J41" s="20" t="str">
        <f>SJ!J5</f>
        <v>SJ06</v>
      </c>
      <c r="K41" s="191">
        <f>SJ!H22</f>
        <v>4600</v>
      </c>
      <c r="M41" s="22">
        <v>44348</v>
      </c>
      <c r="N41" s="20" t="s">
        <v>41</v>
      </c>
      <c r="O41" s="20"/>
      <c r="P41" s="178">
        <f>'TB May 2021'!F22</f>
        <v>5600</v>
      </c>
      <c r="Q41" s="19"/>
      <c r="R41" s="20"/>
      <c r="S41" s="20"/>
      <c r="T41" s="21"/>
      <c r="V41" s="20"/>
      <c r="W41" s="20"/>
      <c r="X41" s="20"/>
      <c r="Y41" s="20"/>
      <c r="Z41" s="152" t="s">
        <v>48</v>
      </c>
      <c r="AA41" s="20"/>
      <c r="AB41" s="20"/>
      <c r="AC41" s="20"/>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row>
    <row r="42" spans="1:135" s="147" customFormat="1" ht="15" customHeight="1" thickBot="1" x14ac:dyDescent="0.35">
      <c r="A42" s="310"/>
      <c r="B42" s="310"/>
      <c r="C42" s="310"/>
      <c r="D42" s="20"/>
      <c r="E42" s="20"/>
      <c r="F42" s="20"/>
      <c r="G42" s="20"/>
      <c r="H42" s="152" t="s">
        <v>48</v>
      </c>
      <c r="I42" s="20"/>
      <c r="J42" s="20"/>
      <c r="K42" s="153">
        <f>SUM(K39:K41)</f>
        <v>110555.45454545454</v>
      </c>
      <c r="M42" s="22">
        <v>44377</v>
      </c>
      <c r="N42" s="20" t="s">
        <v>10</v>
      </c>
      <c r="O42" s="20" t="str">
        <f>CPJ!V4</f>
        <v>CPJ06</v>
      </c>
      <c r="P42" s="183">
        <f>CPJ!N23</f>
        <v>636.36363636363637</v>
      </c>
      <c r="Q42" s="77"/>
      <c r="R42" s="20"/>
      <c r="S42" s="20"/>
      <c r="T42" s="21"/>
      <c r="V42" s="79"/>
      <c r="W42" s="79"/>
      <c r="X42" s="79"/>
      <c r="Y42" s="79"/>
      <c r="Z42" s="79"/>
      <c r="AA42" s="79"/>
      <c r="AB42" s="79"/>
      <c r="AC42" s="148">
        <f>'TB May 2021'!D23</f>
        <v>510</v>
      </c>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row>
    <row r="43" spans="1:135" s="147" customFormat="1" ht="15" customHeight="1" thickTop="1" thickBot="1" x14ac:dyDescent="0.35">
      <c r="A43" s="310"/>
      <c r="B43" s="310"/>
      <c r="C43" s="310"/>
      <c r="D43" s="20"/>
      <c r="E43" s="20"/>
      <c r="F43" s="20"/>
      <c r="G43" s="20"/>
      <c r="H43" s="152" t="s">
        <v>48</v>
      </c>
      <c r="I43" s="20"/>
      <c r="J43" s="20"/>
      <c r="K43" s="20"/>
      <c r="M43" s="20"/>
      <c r="N43" s="20" t="s">
        <v>54</v>
      </c>
      <c r="O43" s="150" t="str">
        <f>PJ!J5</f>
        <v>PJ06</v>
      </c>
      <c r="P43" s="192">
        <f>PJ!H27</f>
        <v>4422.72</v>
      </c>
      <c r="Q43" s="172"/>
      <c r="R43" s="20"/>
      <c r="S43" s="20"/>
      <c r="T43" s="21"/>
      <c r="V43" s="381" t="str">
        <f>'TB May 2021'!E23</f>
        <v>Advertising &amp; Marketing</v>
      </c>
      <c r="W43" s="382"/>
      <c r="X43" s="382"/>
      <c r="Y43" s="382"/>
      <c r="Z43" s="382"/>
      <c r="AA43" s="382"/>
      <c r="AB43" s="382"/>
      <c r="AC43" s="383"/>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row>
    <row r="44" spans="1:135" s="147" customFormat="1" ht="15" customHeight="1" thickBot="1" x14ac:dyDescent="0.35">
      <c r="A44" s="310"/>
      <c r="B44" s="310"/>
      <c r="C44" s="310"/>
      <c r="D44" s="79"/>
      <c r="E44" s="79"/>
      <c r="F44" s="79"/>
      <c r="G44" s="79"/>
      <c r="H44" s="79"/>
      <c r="I44" s="79"/>
      <c r="J44" s="79"/>
      <c r="K44" s="148">
        <f>'TB May 2021'!D24</f>
        <v>515</v>
      </c>
      <c r="M44" s="20"/>
      <c r="N44" s="20"/>
      <c r="O44" s="20"/>
      <c r="P44" s="173">
        <f>SUM(P41:P43)</f>
        <v>10659.083636363637</v>
      </c>
      <c r="Q44" s="172" t="s">
        <v>48</v>
      </c>
      <c r="R44" s="20"/>
      <c r="S44" s="20"/>
      <c r="T44" s="20"/>
      <c r="V44" s="339" t="s">
        <v>37</v>
      </c>
      <c r="W44" s="340" t="s">
        <v>38</v>
      </c>
      <c r="X44" s="341" t="s">
        <v>39</v>
      </c>
      <c r="Y44" s="342" t="s">
        <v>40</v>
      </c>
      <c r="Z44" s="339" t="s">
        <v>37</v>
      </c>
      <c r="AA44" s="340" t="s">
        <v>38</v>
      </c>
      <c r="AB44" s="341" t="s">
        <v>39</v>
      </c>
      <c r="AC44" s="340" t="s">
        <v>40</v>
      </c>
      <c r="DA44" s="146"/>
      <c r="DB44" s="146"/>
      <c r="DC44" s="146"/>
      <c r="DD44" s="146"/>
      <c r="DE44" s="146"/>
      <c r="DF44" s="146"/>
      <c r="DG44" s="146"/>
      <c r="DH44" s="146"/>
      <c r="DI44" s="146"/>
      <c r="DJ44" s="146"/>
      <c r="DK44" s="146"/>
      <c r="DL44" s="146"/>
      <c r="DM44" s="146"/>
      <c r="DN44" s="146"/>
      <c r="DO44" s="146"/>
      <c r="DP44" s="146"/>
      <c r="DQ44" s="146"/>
      <c r="DR44" s="146"/>
      <c r="DS44" s="146"/>
      <c r="DT44" s="146"/>
      <c r="DU44" s="146"/>
      <c r="DV44" s="146"/>
      <c r="DW44" s="146"/>
      <c r="DX44" s="146"/>
      <c r="DY44" s="146"/>
      <c r="DZ44" s="146"/>
      <c r="EA44" s="146"/>
      <c r="EB44" s="146"/>
      <c r="EC44" s="146"/>
      <c r="ED44" s="146"/>
      <c r="EE44" s="146"/>
    </row>
    <row r="45" spans="1:135" s="146" customFormat="1" ht="15" customHeight="1" thickTop="1" thickBot="1" x14ac:dyDescent="0.35">
      <c r="A45" s="310"/>
      <c r="B45" s="310"/>
      <c r="C45" s="310"/>
      <c r="D45" s="381" t="str">
        <f>'TB May 2021'!E24</f>
        <v>Bank Fees</v>
      </c>
      <c r="E45" s="382"/>
      <c r="F45" s="382"/>
      <c r="G45" s="382"/>
      <c r="H45" s="382"/>
      <c r="I45" s="382"/>
      <c r="J45" s="382"/>
      <c r="K45" s="383"/>
      <c r="L45" s="147"/>
      <c r="M45" s="20"/>
      <c r="N45" s="20"/>
      <c r="O45" s="20"/>
      <c r="P45" s="79"/>
      <c r="Q45" s="172" t="s">
        <v>48</v>
      </c>
      <c r="R45" s="20"/>
      <c r="S45" s="20"/>
      <c r="T45" s="20"/>
      <c r="U45" s="147"/>
      <c r="V45" s="22">
        <v>44348</v>
      </c>
      <c r="W45" s="20" t="s">
        <v>41</v>
      </c>
      <c r="X45" s="20"/>
      <c r="Y45" s="178">
        <f>'TB May 2021'!F23</f>
        <v>1000</v>
      </c>
      <c r="Z45" s="19">
        <v>44377</v>
      </c>
      <c r="AA45" s="24" t="s">
        <v>58</v>
      </c>
      <c r="AB45" s="24" t="s">
        <v>49</v>
      </c>
      <c r="AC45" s="25">
        <f>'GJ AG'!H19</f>
        <v>500</v>
      </c>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row>
    <row r="46" spans="1:135" s="146" customFormat="1" ht="15" customHeight="1" thickBot="1" x14ac:dyDescent="0.35">
      <c r="A46" s="310"/>
      <c r="B46" s="310"/>
      <c r="C46" s="310"/>
      <c r="D46" s="339" t="s">
        <v>37</v>
      </c>
      <c r="E46" s="340" t="s">
        <v>38</v>
      </c>
      <c r="F46" s="341" t="s">
        <v>39</v>
      </c>
      <c r="G46" s="342" t="s">
        <v>40</v>
      </c>
      <c r="H46" s="339" t="s">
        <v>37</v>
      </c>
      <c r="I46" s="340" t="s">
        <v>38</v>
      </c>
      <c r="J46" s="341" t="s">
        <v>39</v>
      </c>
      <c r="K46" s="340" t="s">
        <v>40</v>
      </c>
      <c r="L46" s="147"/>
      <c r="M46" s="79"/>
      <c r="N46" s="79"/>
      <c r="O46" s="79"/>
      <c r="P46" s="79"/>
      <c r="Q46" s="79"/>
      <c r="R46" s="79"/>
      <c r="S46" s="79"/>
      <c r="T46" s="148">
        <f>'TB May 2021'!D25</f>
        <v>520</v>
      </c>
      <c r="U46" s="147"/>
      <c r="V46" s="22">
        <v>44377</v>
      </c>
      <c r="W46" s="20" t="s">
        <v>10</v>
      </c>
      <c r="X46" s="150" t="str">
        <f>CPJ!V4</f>
        <v>CPJ06</v>
      </c>
      <c r="Y46" s="183">
        <f>CPJ!T23</f>
        <v>309.09090909090907</v>
      </c>
      <c r="Z46" s="19"/>
      <c r="AA46" s="20" t="s">
        <v>45</v>
      </c>
      <c r="AB46" s="20"/>
      <c r="AC46" s="21">
        <f>Y48-AC45</f>
        <v>809.09090909090901</v>
      </c>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c r="CN46" s="147"/>
      <c r="CO46" s="147"/>
      <c r="CP46" s="147"/>
      <c r="CQ46" s="147"/>
      <c r="CR46" s="147"/>
      <c r="CS46" s="147"/>
      <c r="CT46" s="147"/>
      <c r="CU46" s="147"/>
      <c r="CV46" s="147"/>
      <c r="CW46" s="147"/>
      <c r="CX46" s="147"/>
      <c r="CY46" s="147"/>
      <c r="CZ46" s="147"/>
    </row>
    <row r="47" spans="1:135" s="146" customFormat="1" ht="15" customHeight="1" thickBot="1" x14ac:dyDescent="0.35">
      <c r="A47" s="310"/>
      <c r="B47" s="310"/>
      <c r="C47" s="310"/>
      <c r="D47" s="22">
        <v>44348</v>
      </c>
      <c r="E47" s="20" t="s">
        <v>41</v>
      </c>
      <c r="F47" s="20"/>
      <c r="G47" s="178">
        <f>'TB May 2021'!F24</f>
        <v>250</v>
      </c>
      <c r="H47" s="19"/>
      <c r="I47" s="20"/>
      <c r="J47" s="20"/>
      <c r="K47" s="21"/>
      <c r="L47" s="147"/>
      <c r="M47" s="381" t="str">
        <f>'TB May 2021'!E25</f>
        <v>Bookkeeping</v>
      </c>
      <c r="N47" s="382"/>
      <c r="O47" s="382"/>
      <c r="P47" s="382"/>
      <c r="Q47" s="382"/>
      <c r="R47" s="382"/>
      <c r="S47" s="382"/>
      <c r="T47" s="383"/>
      <c r="U47" s="147"/>
      <c r="V47" s="20"/>
      <c r="W47" s="20"/>
      <c r="X47" s="20"/>
      <c r="Y47" s="21"/>
      <c r="Z47" s="152"/>
      <c r="AA47" s="20"/>
      <c r="AB47" s="20"/>
      <c r="AC47" s="21"/>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7"/>
      <c r="CP47" s="147"/>
      <c r="CQ47" s="147"/>
      <c r="CR47" s="147"/>
      <c r="CS47" s="147"/>
      <c r="CT47" s="147"/>
      <c r="CU47" s="147"/>
      <c r="CV47" s="147"/>
      <c r="CW47" s="147"/>
      <c r="CX47" s="147"/>
      <c r="CY47" s="147"/>
      <c r="CZ47" s="147"/>
    </row>
    <row r="48" spans="1:135" s="146" customFormat="1" ht="15" customHeight="1" thickBot="1" x14ac:dyDescent="0.35">
      <c r="A48" s="310"/>
      <c r="B48" s="310"/>
      <c r="C48" s="310"/>
      <c r="D48" s="22">
        <v>44377</v>
      </c>
      <c r="E48" s="20" t="s">
        <v>10</v>
      </c>
      <c r="F48" s="20" t="str">
        <f>CPJ!V4</f>
        <v>CPJ06</v>
      </c>
      <c r="G48" s="186">
        <f>CPJ!U22</f>
        <v>113.63636363636364</v>
      </c>
      <c r="H48" s="19"/>
      <c r="I48" s="20"/>
      <c r="J48" s="20"/>
      <c r="K48" s="21"/>
      <c r="L48" s="147"/>
      <c r="M48" s="339" t="s">
        <v>37</v>
      </c>
      <c r="N48" s="340" t="s">
        <v>38</v>
      </c>
      <c r="O48" s="341" t="s">
        <v>39</v>
      </c>
      <c r="P48" s="342" t="s">
        <v>40</v>
      </c>
      <c r="Q48" s="339" t="s">
        <v>37</v>
      </c>
      <c r="R48" s="340" t="s">
        <v>38</v>
      </c>
      <c r="S48" s="341" t="s">
        <v>39</v>
      </c>
      <c r="T48" s="340" t="s">
        <v>40</v>
      </c>
      <c r="U48" s="147"/>
      <c r="V48" s="20"/>
      <c r="W48" s="20"/>
      <c r="X48" s="20"/>
      <c r="Y48" s="149">
        <f>SUM(Y45:Y47)</f>
        <v>1309.090909090909</v>
      </c>
      <c r="Z48" s="152" t="s">
        <v>48</v>
      </c>
      <c r="AA48" s="20"/>
      <c r="AB48" s="20"/>
      <c r="AC48" s="218">
        <v>1309.0899999999999</v>
      </c>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row>
    <row r="49" spans="1:104" s="146" customFormat="1" ht="15" customHeight="1" thickBot="1" x14ac:dyDescent="0.35">
      <c r="A49" s="310"/>
      <c r="B49" s="310"/>
      <c r="C49" s="310"/>
      <c r="D49" s="20"/>
      <c r="E49" s="20"/>
      <c r="F49" s="20"/>
      <c r="G49" s="149">
        <f>SUM(G47:G48)</f>
        <v>363.63636363636363</v>
      </c>
      <c r="H49" s="152"/>
      <c r="I49" s="20"/>
      <c r="J49" s="20"/>
      <c r="K49" s="21"/>
      <c r="L49" s="147"/>
      <c r="M49" s="22">
        <v>44348</v>
      </c>
      <c r="N49" s="20" t="s">
        <v>41</v>
      </c>
      <c r="O49" s="20"/>
      <c r="P49" s="178">
        <f>'TB May 2021'!F25</f>
        <v>1250</v>
      </c>
      <c r="Q49" s="19"/>
      <c r="R49" s="20"/>
      <c r="S49" s="20"/>
      <c r="T49" s="21"/>
      <c r="U49" s="147"/>
      <c r="V49" s="156">
        <v>44378</v>
      </c>
      <c r="W49" s="79" t="s">
        <v>41</v>
      </c>
      <c r="X49" s="79"/>
      <c r="Y49" s="154">
        <f>AC46</f>
        <v>809.09090909090901</v>
      </c>
      <c r="Z49" s="155"/>
      <c r="AA49" s="79"/>
      <c r="AB49" s="79"/>
      <c r="AC49" s="79"/>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row>
    <row r="50" spans="1:104" s="146" customFormat="1" ht="15" customHeight="1" thickTop="1" thickBot="1" x14ac:dyDescent="0.35">
      <c r="A50" s="310"/>
      <c r="B50" s="310"/>
      <c r="C50" s="310"/>
      <c r="D50" s="20"/>
      <c r="E50" s="20"/>
      <c r="F50" s="20"/>
      <c r="G50" s="20"/>
      <c r="H50" s="20" t="s">
        <v>48</v>
      </c>
      <c r="I50" s="20"/>
      <c r="J50" s="20"/>
      <c r="K50" s="148">
        <f>'TB May 2021'!D27</f>
        <v>530</v>
      </c>
      <c r="L50" s="147"/>
      <c r="M50" s="22">
        <v>44377</v>
      </c>
      <c r="N50" s="20" t="s">
        <v>10</v>
      </c>
      <c r="O50" s="20" t="str">
        <f>CPJ!V4</f>
        <v>CPJ06</v>
      </c>
      <c r="P50" s="185">
        <f>CPJ!U17</f>
        <v>227.27272727272728</v>
      </c>
      <c r="Q50" s="19"/>
      <c r="R50" s="20"/>
      <c r="S50" s="20"/>
      <c r="T50" s="21"/>
      <c r="U50" s="147"/>
      <c r="V50" s="79"/>
      <c r="W50" s="79"/>
      <c r="X50" s="79"/>
      <c r="Y50" s="79"/>
      <c r="Z50" s="79"/>
      <c r="AA50" s="79"/>
      <c r="AB50" s="79"/>
      <c r="AC50" s="148">
        <f>'TB May 2021'!D26</f>
        <v>525</v>
      </c>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row>
    <row r="51" spans="1:104" s="146" customFormat="1" ht="15" customHeight="1" thickBot="1" x14ac:dyDescent="0.35">
      <c r="A51" s="310"/>
      <c r="B51" s="310"/>
      <c r="C51" s="310"/>
      <c r="D51" s="381" t="str">
        <f>'TB May 2021'!E27</f>
        <v>Insurance</v>
      </c>
      <c r="E51" s="382"/>
      <c r="F51" s="382"/>
      <c r="G51" s="382"/>
      <c r="H51" s="382"/>
      <c r="I51" s="382"/>
      <c r="J51" s="382"/>
      <c r="K51" s="384"/>
      <c r="L51" s="147"/>
      <c r="M51" s="20"/>
      <c r="N51" s="20"/>
      <c r="O51" s="20"/>
      <c r="P51" s="149">
        <f>SUM(P49:P50)</f>
        <v>1477.2727272727273</v>
      </c>
      <c r="Q51" s="152"/>
      <c r="R51" s="20"/>
      <c r="S51" s="20"/>
      <c r="T51" s="21"/>
      <c r="U51" s="147"/>
      <c r="V51" s="385" t="str">
        <f>'TB May 2021'!E26</f>
        <v>Depreciation</v>
      </c>
      <c r="W51" s="386"/>
      <c r="X51" s="386"/>
      <c r="Y51" s="386"/>
      <c r="Z51" s="386"/>
      <c r="AA51" s="386"/>
      <c r="AB51" s="386"/>
      <c r="AC51" s="38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row>
    <row r="52" spans="1:104" s="146" customFormat="1" ht="15" customHeight="1" thickBot="1" x14ac:dyDescent="0.35">
      <c r="A52" s="310"/>
      <c r="B52" s="310"/>
      <c r="C52" s="310"/>
      <c r="D52" s="339" t="s">
        <v>37</v>
      </c>
      <c r="E52" s="340" t="s">
        <v>38</v>
      </c>
      <c r="F52" s="341" t="s">
        <v>39</v>
      </c>
      <c r="G52" s="343" t="s">
        <v>40</v>
      </c>
      <c r="H52" s="339" t="s">
        <v>37</v>
      </c>
      <c r="I52" s="340" t="s">
        <v>38</v>
      </c>
      <c r="J52" s="341" t="s">
        <v>39</v>
      </c>
      <c r="K52" s="340" t="s">
        <v>40</v>
      </c>
      <c r="L52" s="147"/>
      <c r="M52" s="20"/>
      <c r="N52" s="20"/>
      <c r="O52" s="20"/>
      <c r="P52" s="20"/>
      <c r="Q52" s="20" t="s">
        <v>48</v>
      </c>
      <c r="R52" s="20"/>
      <c r="S52" s="20"/>
      <c r="T52" s="148">
        <f>'TB May 2021'!D28</f>
        <v>535</v>
      </c>
      <c r="U52" s="147"/>
      <c r="V52" s="339" t="s">
        <v>37</v>
      </c>
      <c r="W52" s="340" t="s">
        <v>38</v>
      </c>
      <c r="X52" s="341" t="s">
        <v>39</v>
      </c>
      <c r="Y52" s="343" t="s">
        <v>40</v>
      </c>
      <c r="Z52" s="339" t="s">
        <v>37</v>
      </c>
      <c r="AA52" s="340" t="s">
        <v>38</v>
      </c>
      <c r="AB52" s="341" t="s">
        <v>39</v>
      </c>
      <c r="AC52" s="340" t="s">
        <v>40</v>
      </c>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c r="CM52" s="147"/>
      <c r="CN52" s="147"/>
      <c r="CO52" s="147"/>
      <c r="CP52" s="147"/>
      <c r="CQ52" s="147"/>
      <c r="CR52" s="147"/>
      <c r="CS52" s="147"/>
      <c r="CT52" s="147"/>
      <c r="CU52" s="147"/>
      <c r="CV52" s="147"/>
      <c r="CW52" s="147"/>
      <c r="CX52" s="147"/>
      <c r="CY52" s="147"/>
      <c r="CZ52" s="147"/>
    </row>
    <row r="53" spans="1:104" s="146" customFormat="1" ht="15" customHeight="1" thickBot="1" x14ac:dyDescent="0.35">
      <c r="A53" s="310"/>
      <c r="B53" s="310"/>
      <c r="C53" s="310"/>
      <c r="D53" s="22">
        <v>44348</v>
      </c>
      <c r="E53" s="20" t="s">
        <v>41</v>
      </c>
      <c r="F53" s="20"/>
      <c r="G53" s="179">
        <f>'TB May 2021'!F27</f>
        <v>2000</v>
      </c>
      <c r="H53" s="19"/>
      <c r="I53" s="20"/>
      <c r="J53" s="20"/>
      <c r="K53" s="21"/>
      <c r="L53" s="147"/>
      <c r="M53" s="381" t="str">
        <f>'TB May 2021'!E28</f>
        <v>Postae &amp; Freight</v>
      </c>
      <c r="N53" s="382"/>
      <c r="O53" s="382"/>
      <c r="P53" s="382"/>
      <c r="Q53" s="382"/>
      <c r="R53" s="382"/>
      <c r="S53" s="382"/>
      <c r="T53" s="384"/>
      <c r="U53" s="147"/>
      <c r="V53" s="22">
        <v>44348</v>
      </c>
      <c r="W53" s="20" t="s">
        <v>41</v>
      </c>
      <c r="X53" s="20"/>
      <c r="Y53" s="180">
        <f>'TB May 2021'!F26</f>
        <v>850</v>
      </c>
      <c r="Z53" s="126"/>
      <c r="AA53" s="20"/>
      <c r="AB53" s="20"/>
      <c r="AC53" s="21"/>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row>
    <row r="54" spans="1:104" s="146" customFormat="1" ht="15" customHeight="1" thickTop="1" thickBot="1" x14ac:dyDescent="0.35">
      <c r="A54" s="310"/>
      <c r="B54" s="310"/>
      <c r="C54" s="310"/>
      <c r="D54" s="22"/>
      <c r="E54" s="20"/>
      <c r="F54" s="20"/>
      <c r="G54" s="20"/>
      <c r="H54" s="19"/>
      <c r="I54" s="20"/>
      <c r="J54" s="20"/>
      <c r="K54" s="21"/>
      <c r="L54" s="147"/>
      <c r="M54" s="339" t="s">
        <v>37</v>
      </c>
      <c r="N54" s="340" t="s">
        <v>38</v>
      </c>
      <c r="O54" s="341" t="s">
        <v>39</v>
      </c>
      <c r="P54" s="342" t="s">
        <v>40</v>
      </c>
      <c r="Q54" s="339" t="s">
        <v>37</v>
      </c>
      <c r="R54" s="340" t="s">
        <v>38</v>
      </c>
      <c r="S54" s="341" t="s">
        <v>39</v>
      </c>
      <c r="T54" s="340" t="s">
        <v>40</v>
      </c>
      <c r="U54" s="147"/>
      <c r="V54" s="26">
        <v>44377</v>
      </c>
      <c r="W54" s="24" t="s">
        <v>59</v>
      </c>
      <c r="X54" s="24" t="s">
        <v>49</v>
      </c>
      <c r="Y54" s="25">
        <f>'GJ AG'!G12</f>
        <v>285</v>
      </c>
      <c r="Z54" s="19"/>
      <c r="AA54" s="20"/>
      <c r="AB54" s="20"/>
      <c r="AC54" s="21"/>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row>
    <row r="55" spans="1:104" s="146" customFormat="1" ht="15" customHeight="1" x14ac:dyDescent="0.3">
      <c r="A55" s="310"/>
      <c r="B55" s="310"/>
      <c r="C55" s="310"/>
      <c r="D55" s="20"/>
      <c r="E55" s="20"/>
      <c r="F55" s="20"/>
      <c r="G55" s="20"/>
      <c r="H55" s="152"/>
      <c r="I55" s="20"/>
      <c r="J55" s="20"/>
      <c r="K55" s="21"/>
      <c r="L55" s="147"/>
      <c r="M55" s="22">
        <v>44348</v>
      </c>
      <c r="N55" s="20" t="s">
        <v>41</v>
      </c>
      <c r="O55" s="20"/>
      <c r="P55" s="178">
        <f>'TB May 2021'!F28</f>
        <v>1500</v>
      </c>
      <c r="Q55" s="19"/>
      <c r="R55" s="20"/>
      <c r="S55" s="20"/>
      <c r="T55" s="21"/>
      <c r="U55" s="147"/>
      <c r="V55" s="20"/>
      <c r="W55" s="20"/>
      <c r="X55" s="20"/>
      <c r="Y55" s="21"/>
      <c r="Z55" s="152"/>
      <c r="AA55" s="20"/>
      <c r="AB55" s="20"/>
      <c r="AC55" s="21"/>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row>
    <row r="56" spans="1:104" s="146" customFormat="1" ht="15" customHeight="1" thickBot="1" x14ac:dyDescent="0.35">
      <c r="A56" s="310"/>
      <c r="B56" s="310"/>
      <c r="C56" s="310"/>
      <c r="D56" s="20"/>
      <c r="E56" s="20"/>
      <c r="F56" s="20"/>
      <c r="G56" s="20"/>
      <c r="H56" s="152" t="s">
        <v>48</v>
      </c>
      <c r="I56" s="20"/>
      <c r="J56" s="20"/>
      <c r="K56" s="20"/>
      <c r="L56" s="147"/>
      <c r="M56" s="22">
        <v>44377</v>
      </c>
      <c r="N56" s="20" t="s">
        <v>10</v>
      </c>
      <c r="O56" s="20" t="str">
        <f>CPJ!V4</f>
        <v>CPJ06</v>
      </c>
      <c r="P56" s="183">
        <f>CPJ!S23</f>
        <v>216.36363636363637</v>
      </c>
      <c r="Q56" s="19"/>
      <c r="R56" s="20"/>
      <c r="S56" s="20"/>
      <c r="T56" s="21"/>
      <c r="U56" s="147"/>
      <c r="V56" s="169"/>
      <c r="W56" s="169"/>
      <c r="X56" s="169"/>
      <c r="Y56" s="174">
        <f>SUM(Y53:Y55)</f>
        <v>1135</v>
      </c>
      <c r="Z56" s="175"/>
      <c r="AA56" s="169"/>
      <c r="AB56" s="169"/>
      <c r="AC56" s="169"/>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row>
    <row r="57" spans="1:104" s="146" customFormat="1" ht="15" customHeight="1" thickTop="1" thickBot="1" x14ac:dyDescent="0.35">
      <c r="A57" s="310"/>
      <c r="B57" s="310"/>
      <c r="C57" s="310"/>
      <c r="D57" s="20"/>
      <c r="E57" s="20"/>
      <c r="F57" s="20"/>
      <c r="G57" s="20"/>
      <c r="H57" s="20" t="s">
        <v>48</v>
      </c>
      <c r="I57" s="20"/>
      <c r="J57" s="20"/>
      <c r="K57" s="148">
        <f>'TB May 2021'!D30</f>
        <v>550</v>
      </c>
      <c r="L57" s="147"/>
      <c r="M57" s="20"/>
      <c r="N57" s="20"/>
      <c r="O57" s="20"/>
      <c r="P57" s="149">
        <f>SUM(P55:P56)</f>
        <v>1716.3636363636365</v>
      </c>
      <c r="Q57" s="152"/>
      <c r="R57" s="20"/>
      <c r="S57" s="20"/>
      <c r="T57" s="21"/>
      <c r="U57" s="147"/>
      <c r="V57" s="169"/>
      <c r="W57" s="169"/>
      <c r="X57" s="169"/>
      <c r="Y57" s="169"/>
      <c r="Z57" s="169"/>
      <c r="AA57" s="169"/>
      <c r="AB57" s="169"/>
      <c r="AC57" s="169"/>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7"/>
      <c r="CV57" s="147"/>
      <c r="CW57" s="147"/>
      <c r="CX57" s="147"/>
      <c r="CY57" s="147"/>
      <c r="CZ57" s="147"/>
    </row>
    <row r="58" spans="1:104" s="146" customFormat="1" ht="15" customHeight="1" thickTop="1" thickBot="1" x14ac:dyDescent="0.35">
      <c r="A58" s="310"/>
      <c r="B58" s="310"/>
      <c r="C58" s="310"/>
      <c r="D58" s="381" t="str">
        <f>'TB May 2021'!E30</f>
        <v>Telephone &amp; Internet</v>
      </c>
      <c r="E58" s="382"/>
      <c r="F58" s="382"/>
      <c r="G58" s="382"/>
      <c r="H58" s="382"/>
      <c r="I58" s="382"/>
      <c r="J58" s="382"/>
      <c r="K58" s="384"/>
      <c r="L58" s="147"/>
      <c r="M58" s="20"/>
      <c r="N58" s="20"/>
      <c r="O58" s="20"/>
      <c r="P58" s="20"/>
      <c r="Q58" s="152" t="s">
        <v>48</v>
      </c>
      <c r="R58" s="20"/>
      <c r="S58" s="20"/>
      <c r="T58" s="20"/>
      <c r="U58" s="147"/>
      <c r="V58" s="20"/>
      <c r="W58" s="20"/>
      <c r="X58" s="20"/>
      <c r="Y58" s="20"/>
      <c r="Z58" s="20" t="s">
        <v>48</v>
      </c>
      <c r="AA58" s="20"/>
      <c r="AB58" s="20"/>
      <c r="AC58" s="148">
        <f>'TB May 2021'!D29</f>
        <v>545</v>
      </c>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47"/>
      <c r="CS58" s="147"/>
      <c r="CT58" s="147"/>
      <c r="CU58" s="147"/>
      <c r="CV58" s="147"/>
      <c r="CW58" s="147"/>
      <c r="CX58" s="147"/>
      <c r="CY58" s="147"/>
      <c r="CZ58" s="147"/>
    </row>
    <row r="59" spans="1:104" s="146" customFormat="1" ht="15" customHeight="1" thickBot="1" x14ac:dyDescent="0.35">
      <c r="A59" s="310"/>
      <c r="B59" s="310"/>
      <c r="C59" s="310"/>
      <c r="D59" s="339" t="s">
        <v>37</v>
      </c>
      <c r="E59" s="340" t="s">
        <v>38</v>
      </c>
      <c r="F59" s="341" t="s">
        <v>39</v>
      </c>
      <c r="G59" s="342" t="s">
        <v>40</v>
      </c>
      <c r="H59" s="339" t="s">
        <v>37</v>
      </c>
      <c r="I59" s="340" t="s">
        <v>38</v>
      </c>
      <c r="J59" s="341" t="s">
        <v>39</v>
      </c>
      <c r="K59" s="340" t="s">
        <v>40</v>
      </c>
      <c r="L59" s="147"/>
      <c r="M59" s="20"/>
      <c r="N59" s="20"/>
      <c r="O59" s="20"/>
      <c r="P59" s="20"/>
      <c r="Q59" s="20" t="s">
        <v>48</v>
      </c>
      <c r="R59" s="20"/>
      <c r="S59" s="20"/>
      <c r="T59" s="148">
        <f>'TB May 2021'!D31</f>
        <v>555</v>
      </c>
      <c r="U59" s="147"/>
      <c r="V59" s="381" t="str">
        <f>'TB May 2021'!E29</f>
        <v>Repairs &amp; Maintenance</v>
      </c>
      <c r="W59" s="382"/>
      <c r="X59" s="382"/>
      <c r="Y59" s="382"/>
      <c r="Z59" s="382"/>
      <c r="AA59" s="382"/>
      <c r="AB59" s="382"/>
      <c r="AC59" s="384"/>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row>
    <row r="60" spans="1:104" s="146" customFormat="1" ht="15" customHeight="1" thickBot="1" x14ac:dyDescent="0.35">
      <c r="A60" s="310"/>
      <c r="B60" s="310"/>
      <c r="C60" s="310"/>
      <c r="D60" s="26">
        <v>44348</v>
      </c>
      <c r="E60" s="24" t="s">
        <v>41</v>
      </c>
      <c r="F60" s="24"/>
      <c r="G60" s="201">
        <f>'TB May 2021'!F30</f>
        <v>1250</v>
      </c>
      <c r="H60" s="19"/>
      <c r="I60" s="20"/>
      <c r="J60" s="20"/>
      <c r="K60" s="21"/>
      <c r="L60" s="147"/>
      <c r="M60" s="381" t="str">
        <f>'TB May 2021'!E31</f>
        <v>Utilities</v>
      </c>
      <c r="N60" s="382"/>
      <c r="O60" s="382"/>
      <c r="P60" s="382"/>
      <c r="Q60" s="382"/>
      <c r="R60" s="382"/>
      <c r="S60" s="382"/>
      <c r="T60" s="384"/>
      <c r="U60" s="147"/>
      <c r="V60" s="339" t="s">
        <v>37</v>
      </c>
      <c r="W60" s="340" t="s">
        <v>38</v>
      </c>
      <c r="X60" s="341" t="s">
        <v>39</v>
      </c>
      <c r="Y60" s="342" t="s">
        <v>40</v>
      </c>
      <c r="Z60" s="339" t="s">
        <v>37</v>
      </c>
      <c r="AA60" s="340" t="s">
        <v>38</v>
      </c>
      <c r="AB60" s="341" t="s">
        <v>39</v>
      </c>
      <c r="AC60" s="340" t="s">
        <v>40</v>
      </c>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7"/>
      <c r="CQ60" s="147"/>
      <c r="CR60" s="147"/>
      <c r="CS60" s="147"/>
      <c r="CT60" s="147"/>
      <c r="CU60" s="147"/>
      <c r="CV60" s="147"/>
      <c r="CW60" s="147"/>
      <c r="CX60" s="147"/>
      <c r="CY60" s="147"/>
      <c r="CZ60" s="147"/>
    </row>
    <row r="61" spans="1:104" s="146" customFormat="1" ht="15" customHeight="1" thickBot="1" x14ac:dyDescent="0.35">
      <c r="A61" s="310"/>
      <c r="B61" s="310"/>
      <c r="C61" s="310"/>
      <c r="D61" s="22">
        <v>44377</v>
      </c>
      <c r="E61" s="20" t="s">
        <v>10</v>
      </c>
      <c r="F61" s="20" t="str">
        <f>CPJ!V4</f>
        <v>CPJ06</v>
      </c>
      <c r="G61" s="183">
        <f>CPJ!R23</f>
        <v>227.27272727272728</v>
      </c>
      <c r="H61" s="19"/>
      <c r="I61" s="20"/>
      <c r="J61" s="20"/>
      <c r="K61" s="21"/>
      <c r="L61" s="147"/>
      <c r="M61" s="339" t="s">
        <v>37</v>
      </c>
      <c r="N61" s="340" t="s">
        <v>38</v>
      </c>
      <c r="O61" s="341" t="s">
        <v>39</v>
      </c>
      <c r="P61" s="342" t="s">
        <v>40</v>
      </c>
      <c r="Q61" s="339" t="s">
        <v>37</v>
      </c>
      <c r="R61" s="340" t="s">
        <v>38</v>
      </c>
      <c r="S61" s="341" t="s">
        <v>39</v>
      </c>
      <c r="T61" s="340" t="s">
        <v>40</v>
      </c>
      <c r="U61" s="147"/>
      <c r="V61" s="22">
        <v>44348</v>
      </c>
      <c r="W61" s="20" t="s">
        <v>41</v>
      </c>
      <c r="X61" s="20"/>
      <c r="Y61" s="178">
        <f>'TB May 2021'!F29</f>
        <v>3000</v>
      </c>
      <c r="Z61" s="19"/>
      <c r="AA61" s="20"/>
      <c r="AB61" s="20"/>
      <c r="AC61" s="21"/>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c r="CR61" s="147"/>
      <c r="CS61" s="147"/>
      <c r="CT61" s="147"/>
      <c r="CU61" s="147"/>
      <c r="CV61" s="147"/>
      <c r="CW61" s="147"/>
      <c r="CX61" s="147"/>
      <c r="CY61" s="147"/>
      <c r="CZ61" s="147"/>
    </row>
    <row r="62" spans="1:104" s="146" customFormat="1" ht="15" customHeight="1" x14ac:dyDescent="0.3">
      <c r="A62" s="310"/>
      <c r="B62" s="310"/>
      <c r="C62" s="310"/>
      <c r="D62" s="20"/>
      <c r="E62" s="24" t="s">
        <v>33</v>
      </c>
      <c r="F62" s="24" t="s">
        <v>49</v>
      </c>
      <c r="G62" s="221">
        <f>'GJ AG'!G33</f>
        <v>150</v>
      </c>
      <c r="H62" s="152"/>
      <c r="I62" s="20"/>
      <c r="J62" s="20"/>
      <c r="K62" s="21"/>
      <c r="L62" s="147"/>
      <c r="M62" s="22">
        <v>44348</v>
      </c>
      <c r="N62" s="20" t="s">
        <v>41</v>
      </c>
      <c r="O62" s="20"/>
      <c r="P62" s="178">
        <f>'TB May 2021'!F31</f>
        <v>4705</v>
      </c>
      <c r="Q62" s="23">
        <v>44377</v>
      </c>
      <c r="R62" s="24" t="s">
        <v>32</v>
      </c>
      <c r="S62" s="24" t="s">
        <v>49</v>
      </c>
      <c r="T62" s="25">
        <f>'GJ AG'!H34</f>
        <v>150</v>
      </c>
      <c r="U62" s="147"/>
      <c r="V62" s="22">
        <v>44377</v>
      </c>
      <c r="W62" s="20" t="s">
        <v>10</v>
      </c>
      <c r="X62" s="20" t="str">
        <f>CPJ!V4</f>
        <v>CPJ06</v>
      </c>
      <c r="Y62" s="185">
        <f>CPJ!U19</f>
        <v>2272.7272727272725</v>
      </c>
      <c r="Z62" s="19"/>
      <c r="AA62" s="20"/>
      <c r="AB62" s="20"/>
      <c r="AC62" s="21"/>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7"/>
      <c r="CO62" s="147"/>
      <c r="CP62" s="147"/>
      <c r="CQ62" s="147"/>
      <c r="CR62" s="147"/>
      <c r="CS62" s="147"/>
      <c r="CT62" s="147"/>
      <c r="CU62" s="147"/>
      <c r="CV62" s="147"/>
      <c r="CW62" s="147"/>
      <c r="CX62" s="147"/>
      <c r="CY62" s="147"/>
      <c r="CZ62" s="147"/>
    </row>
    <row r="63" spans="1:104" s="146" customFormat="1" ht="15" customHeight="1" thickBot="1" x14ac:dyDescent="0.35">
      <c r="A63" s="310"/>
      <c r="B63" s="310"/>
      <c r="C63" s="310"/>
      <c r="D63" s="20"/>
      <c r="E63" s="20"/>
      <c r="F63" s="20"/>
      <c r="G63" s="162">
        <f>SUM(G60:G62)</f>
        <v>1627.2727272727273</v>
      </c>
      <c r="H63" s="152" t="s">
        <v>48</v>
      </c>
      <c r="I63" s="20"/>
      <c r="J63" s="20"/>
      <c r="K63" s="20"/>
      <c r="L63" s="147"/>
      <c r="M63" s="22">
        <v>44377</v>
      </c>
      <c r="N63" s="20" t="s">
        <v>10</v>
      </c>
      <c r="O63" s="20" t="str">
        <f>CPJ!V4</f>
        <v>CPJ06</v>
      </c>
      <c r="P63" s="183">
        <f>CPJ!P23</f>
        <v>990.90909090909088</v>
      </c>
      <c r="Q63" s="19"/>
      <c r="R63" s="20" t="s">
        <v>45</v>
      </c>
      <c r="S63" s="20"/>
      <c r="T63" s="21">
        <f>P64-T62</f>
        <v>5545.909090909091</v>
      </c>
      <c r="U63" s="147"/>
      <c r="V63" s="20"/>
      <c r="W63" s="20"/>
      <c r="X63" s="20"/>
      <c r="Y63" s="149">
        <f>SUM(Y61:Y62)</f>
        <v>5272.7272727272721</v>
      </c>
      <c r="Z63" s="152"/>
      <c r="AA63" s="20"/>
      <c r="AB63" s="20"/>
      <c r="AC63" s="21"/>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row>
    <row r="64" spans="1:104" s="146" customFormat="1" ht="15" customHeight="1" thickTop="1" thickBot="1" x14ac:dyDescent="0.35">
      <c r="A64" s="310"/>
      <c r="B64" s="310"/>
      <c r="C64" s="310"/>
      <c r="D64" s="20"/>
      <c r="E64" s="20"/>
      <c r="F64" s="20"/>
      <c r="G64" s="20"/>
      <c r="H64" s="20" t="s">
        <v>48</v>
      </c>
      <c r="I64" s="20"/>
      <c r="J64" s="20"/>
      <c r="K64" s="148">
        <v>405</v>
      </c>
      <c r="L64" s="147"/>
      <c r="M64" s="20"/>
      <c r="N64" s="20" t="s">
        <v>41</v>
      </c>
      <c r="O64" s="20"/>
      <c r="P64" s="149">
        <f>SUM(P62:P63)</f>
        <v>5695.909090909091</v>
      </c>
      <c r="Q64" s="152"/>
      <c r="R64" s="20"/>
      <c r="S64" s="20"/>
      <c r="T64" s="153">
        <f>SUM(T62:T63)</f>
        <v>5695.909090909091</v>
      </c>
      <c r="U64" s="147"/>
      <c r="V64" s="20"/>
      <c r="W64" s="20"/>
      <c r="X64" s="20"/>
      <c r="Y64" s="20"/>
      <c r="Z64" s="152" t="s">
        <v>48</v>
      </c>
      <c r="AA64" s="20"/>
      <c r="AB64" s="20"/>
      <c r="AC64" s="20"/>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row>
    <row r="65" spans="1:104" s="146" customFormat="1" ht="15" customHeight="1" thickTop="1" thickBot="1" x14ac:dyDescent="0.35">
      <c r="A65" s="310"/>
      <c r="B65" s="310"/>
      <c r="C65" s="310"/>
      <c r="D65" s="381" t="s">
        <v>60</v>
      </c>
      <c r="E65" s="382"/>
      <c r="F65" s="382"/>
      <c r="G65" s="382"/>
      <c r="H65" s="382"/>
      <c r="I65" s="382"/>
      <c r="J65" s="382"/>
      <c r="K65" s="384"/>
      <c r="L65" s="147"/>
      <c r="M65" s="20"/>
      <c r="N65" s="20"/>
      <c r="O65" s="20"/>
      <c r="P65" s="21">
        <f>T63</f>
        <v>5545.909090909091</v>
      </c>
      <c r="Q65" s="152" t="s">
        <v>48</v>
      </c>
      <c r="R65" s="20"/>
      <c r="S65" s="20"/>
      <c r="T65" s="20"/>
      <c r="U65" s="147"/>
      <c r="V65" s="20"/>
      <c r="W65" s="20"/>
      <c r="X65" s="20"/>
      <c r="Y65" s="20"/>
      <c r="Z65" s="20" t="s">
        <v>48</v>
      </c>
      <c r="AA65" s="20"/>
      <c r="AB65" s="20"/>
      <c r="AC65" s="148">
        <f>'TB May 2021'!D32</f>
        <v>560</v>
      </c>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row>
    <row r="66" spans="1:104" s="146" customFormat="1" ht="15" customHeight="1" thickBot="1" x14ac:dyDescent="0.35">
      <c r="A66" s="310"/>
      <c r="B66" s="310"/>
      <c r="C66" s="310"/>
      <c r="D66" s="339" t="s">
        <v>37</v>
      </c>
      <c r="E66" s="340" t="s">
        <v>38</v>
      </c>
      <c r="F66" s="341" t="s">
        <v>39</v>
      </c>
      <c r="G66" s="342" t="s">
        <v>40</v>
      </c>
      <c r="H66" s="339" t="s">
        <v>37</v>
      </c>
      <c r="I66" s="340" t="s">
        <v>38</v>
      </c>
      <c r="J66" s="341" t="s">
        <v>39</v>
      </c>
      <c r="K66" s="344" t="s">
        <v>40</v>
      </c>
      <c r="L66" s="147"/>
      <c r="M66" s="20"/>
      <c r="N66" s="20"/>
      <c r="O66" s="20"/>
      <c r="P66" s="20"/>
      <c r="Q66" s="20" t="s">
        <v>48</v>
      </c>
      <c r="R66" s="20"/>
      <c r="S66" s="20"/>
      <c r="T66" s="148">
        <v>532</v>
      </c>
      <c r="U66" s="147"/>
      <c r="V66" s="381" t="str">
        <f>'TB May 2021'!E32</f>
        <v>Wages &amp; Salaries</v>
      </c>
      <c r="W66" s="382"/>
      <c r="X66" s="382"/>
      <c r="Y66" s="382"/>
      <c r="Z66" s="382"/>
      <c r="AA66" s="382"/>
      <c r="AB66" s="382"/>
      <c r="AC66" s="384"/>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row>
    <row r="67" spans="1:104" s="146" customFormat="1" ht="15" customHeight="1" thickBot="1" x14ac:dyDescent="0.35">
      <c r="A67" s="310"/>
      <c r="B67" s="310"/>
      <c r="C67" s="310"/>
      <c r="D67" s="22"/>
      <c r="E67" s="20"/>
      <c r="F67" s="20"/>
      <c r="G67" s="21"/>
      <c r="H67" s="23">
        <v>44377</v>
      </c>
      <c r="I67" s="24" t="s">
        <v>54</v>
      </c>
      <c r="J67" s="24" t="str">
        <f>CPJ!V4</f>
        <v>CPJ06</v>
      </c>
      <c r="K67" s="199">
        <f>CPJ!H23</f>
        <v>65.45</v>
      </c>
      <c r="L67" s="147"/>
      <c r="M67" s="381" t="s">
        <v>61</v>
      </c>
      <c r="N67" s="382"/>
      <c r="O67" s="382"/>
      <c r="P67" s="382"/>
      <c r="Q67" s="382"/>
      <c r="R67" s="382"/>
      <c r="S67" s="382"/>
      <c r="T67" s="384"/>
      <c r="U67" s="147"/>
      <c r="V67" s="339" t="s">
        <v>37</v>
      </c>
      <c r="W67" s="340" t="s">
        <v>38</v>
      </c>
      <c r="X67" s="341" t="s">
        <v>39</v>
      </c>
      <c r="Y67" s="342" t="s">
        <v>40</v>
      </c>
      <c r="Z67" s="339" t="s">
        <v>37</v>
      </c>
      <c r="AA67" s="340" t="s">
        <v>38</v>
      </c>
      <c r="AB67" s="341" t="s">
        <v>39</v>
      </c>
      <c r="AC67" s="340" t="s">
        <v>40</v>
      </c>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row>
    <row r="68" spans="1:104" s="146" customFormat="1" ht="15" customHeight="1" thickTop="1" thickBot="1" x14ac:dyDescent="0.35">
      <c r="A68" s="310"/>
      <c r="B68" s="310"/>
      <c r="C68" s="310"/>
      <c r="D68" s="22"/>
      <c r="E68" s="20"/>
      <c r="F68" s="20"/>
      <c r="G68" s="20"/>
      <c r="H68" s="19"/>
      <c r="I68" s="20"/>
      <c r="J68" s="20"/>
      <c r="K68" s="21"/>
      <c r="L68" s="147"/>
      <c r="M68" s="339" t="s">
        <v>37</v>
      </c>
      <c r="N68" s="340" t="s">
        <v>38</v>
      </c>
      <c r="O68" s="341" t="s">
        <v>39</v>
      </c>
      <c r="P68" s="343" t="s">
        <v>40</v>
      </c>
      <c r="Q68" s="339" t="s">
        <v>37</v>
      </c>
      <c r="R68" s="340" t="s">
        <v>38</v>
      </c>
      <c r="S68" s="341" t="s">
        <v>39</v>
      </c>
      <c r="T68" s="340" t="s">
        <v>40</v>
      </c>
      <c r="U68" s="147"/>
      <c r="V68" s="22">
        <v>44348</v>
      </c>
      <c r="W68" s="20" t="s">
        <v>41</v>
      </c>
      <c r="X68" s="20"/>
      <c r="Y68" s="178">
        <f>'TB May 2021'!F32</f>
        <v>15000</v>
      </c>
      <c r="Z68" s="19"/>
      <c r="AA68" s="20"/>
      <c r="AB68" s="20"/>
      <c r="AC68" s="21"/>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row>
    <row r="69" spans="1:104" s="146" customFormat="1" ht="15" customHeight="1" thickBot="1" x14ac:dyDescent="0.35">
      <c r="A69" s="310"/>
      <c r="B69" s="310"/>
      <c r="C69" s="310"/>
      <c r="D69" s="20"/>
      <c r="E69" s="20"/>
      <c r="F69" s="20"/>
      <c r="G69" s="20"/>
      <c r="H69" s="152"/>
      <c r="I69" s="20"/>
      <c r="J69" s="20"/>
      <c r="K69" s="21"/>
      <c r="L69" s="147"/>
      <c r="M69" s="22">
        <v>44377</v>
      </c>
      <c r="N69" s="20" t="s">
        <v>10</v>
      </c>
      <c r="O69" s="20" t="str">
        <f>CPJ!V4</f>
        <v>CPJ06</v>
      </c>
      <c r="P69" s="184">
        <f>CPJ!Q23</f>
        <v>218.18181818181819</v>
      </c>
      <c r="Q69" s="19"/>
      <c r="R69" s="20"/>
      <c r="S69" s="20"/>
      <c r="T69" s="21"/>
      <c r="U69" s="147"/>
      <c r="V69" s="22">
        <v>44377</v>
      </c>
      <c r="W69" s="20" t="s">
        <v>10</v>
      </c>
      <c r="X69" s="20" t="str">
        <f>CPJ!V4</f>
        <v>CPJ06</v>
      </c>
      <c r="Y69" s="183">
        <f>CPJ!O23</f>
        <v>5635</v>
      </c>
      <c r="Z69" s="19"/>
      <c r="AA69" s="20"/>
      <c r="AB69" s="20"/>
      <c r="AC69" s="21"/>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row>
    <row r="70" spans="1:104" s="146" customFormat="1" ht="15" customHeight="1" thickTop="1" x14ac:dyDescent="0.3">
      <c r="A70" s="310"/>
      <c r="B70" s="310"/>
      <c r="C70" s="310"/>
      <c r="D70" s="20"/>
      <c r="E70" s="20"/>
      <c r="F70" s="20"/>
      <c r="G70" s="20"/>
      <c r="H70" s="152" t="s">
        <v>48</v>
      </c>
      <c r="I70" s="20"/>
      <c r="J70" s="20"/>
      <c r="K70" s="20"/>
      <c r="L70" s="147"/>
      <c r="M70" s="22"/>
      <c r="N70" s="20"/>
      <c r="O70" s="20"/>
      <c r="P70" s="20"/>
      <c r="Q70" s="19"/>
      <c r="R70" s="20"/>
      <c r="S70" s="20"/>
      <c r="T70" s="21"/>
      <c r="U70" s="147"/>
      <c r="V70" s="169"/>
      <c r="W70" s="125" t="s">
        <v>62</v>
      </c>
      <c r="X70" s="125" t="s">
        <v>49</v>
      </c>
      <c r="Y70" s="25">
        <f>'GJ AG'!G7</f>
        <v>800</v>
      </c>
      <c r="Z70" s="175"/>
      <c r="AA70" s="169"/>
      <c r="AB70" s="169"/>
      <c r="AC70" s="169"/>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row>
    <row r="71" spans="1:104" s="146" customFormat="1" ht="15" customHeight="1" thickBot="1" x14ac:dyDescent="0.35">
      <c r="A71" s="310"/>
      <c r="B71" s="310"/>
      <c r="C71" s="310"/>
      <c r="D71" s="20"/>
      <c r="E71" s="20"/>
      <c r="F71" s="20"/>
      <c r="G71" s="20"/>
      <c r="H71" s="20" t="s">
        <v>48</v>
      </c>
      <c r="I71" s="20"/>
      <c r="J71" s="20"/>
      <c r="K71" s="148">
        <v>410</v>
      </c>
      <c r="L71" s="147"/>
      <c r="M71" s="20"/>
      <c r="N71" s="20"/>
      <c r="O71" s="20"/>
      <c r="P71" s="20"/>
      <c r="Q71" s="152"/>
      <c r="R71" s="20"/>
      <c r="S71" s="20"/>
      <c r="T71" s="21"/>
      <c r="U71" s="147"/>
      <c r="V71" s="20"/>
      <c r="W71" s="20"/>
      <c r="X71" s="20"/>
      <c r="Y71" s="153">
        <f>SUM(Y68:Y70)</f>
        <v>21435</v>
      </c>
      <c r="Z71" s="152"/>
      <c r="AA71" s="20"/>
      <c r="AB71" s="20"/>
      <c r="AC71" s="21"/>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row>
    <row r="72" spans="1:104" s="146" customFormat="1" ht="15" customHeight="1" thickTop="1" thickBot="1" x14ac:dyDescent="0.35">
      <c r="A72" s="310"/>
      <c r="B72" s="310"/>
      <c r="C72" s="310"/>
      <c r="D72" s="381" t="s">
        <v>63</v>
      </c>
      <c r="E72" s="382"/>
      <c r="F72" s="382"/>
      <c r="G72" s="382"/>
      <c r="H72" s="382"/>
      <c r="I72" s="382"/>
      <c r="J72" s="382"/>
      <c r="K72" s="384"/>
      <c r="L72" s="147"/>
      <c r="M72" s="20"/>
      <c r="N72" s="20"/>
      <c r="O72" s="20"/>
      <c r="P72" s="20"/>
      <c r="Q72" s="152" t="s">
        <v>48</v>
      </c>
      <c r="R72" s="20"/>
      <c r="S72" s="20"/>
      <c r="T72" s="20"/>
      <c r="U72" s="147"/>
      <c r="V72" s="20"/>
      <c r="W72" s="20"/>
      <c r="X72" s="20"/>
      <c r="Y72" s="20"/>
      <c r="Z72" s="152" t="s">
        <v>48</v>
      </c>
      <c r="AA72" s="20"/>
      <c r="AB72" s="20"/>
      <c r="AC72" s="20"/>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row>
    <row r="73" spans="1:104" s="146" customFormat="1" ht="15" customHeight="1" thickBot="1" x14ac:dyDescent="0.35">
      <c r="A73" s="310"/>
      <c r="B73" s="310"/>
      <c r="C73" s="310"/>
      <c r="D73" s="339" t="s">
        <v>37</v>
      </c>
      <c r="E73" s="340" t="s">
        <v>38</v>
      </c>
      <c r="F73" s="341" t="s">
        <v>39</v>
      </c>
      <c r="G73" s="342" t="s">
        <v>40</v>
      </c>
      <c r="H73" s="339" t="s">
        <v>37</v>
      </c>
      <c r="I73" s="340" t="s">
        <v>38</v>
      </c>
      <c r="J73" s="341" t="s">
        <v>39</v>
      </c>
      <c r="K73" s="344" t="s">
        <v>40</v>
      </c>
      <c r="L73" s="147"/>
      <c r="M73" s="20"/>
      <c r="N73" s="20"/>
      <c r="O73" s="20"/>
      <c r="P73" s="20"/>
      <c r="Q73" s="20" t="s">
        <v>48</v>
      </c>
      <c r="R73" s="20"/>
      <c r="S73" s="20"/>
      <c r="T73" s="148">
        <v>402</v>
      </c>
      <c r="U73" s="147"/>
      <c r="V73" s="20"/>
      <c r="W73" s="20"/>
      <c r="X73" s="20"/>
      <c r="Y73" s="20"/>
      <c r="Z73" s="20" t="s">
        <v>48</v>
      </c>
      <c r="AA73" s="20"/>
      <c r="AB73" s="20"/>
      <c r="AC73" s="148">
        <v>527</v>
      </c>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row>
    <row r="74" spans="1:104" s="146" customFormat="1" ht="15" customHeight="1" thickBot="1" x14ac:dyDescent="0.35">
      <c r="A74" s="310"/>
      <c r="B74" s="310"/>
      <c r="C74" s="310"/>
      <c r="D74" s="22"/>
      <c r="E74" s="20"/>
      <c r="F74" s="20"/>
      <c r="G74" s="21"/>
      <c r="H74" s="19">
        <v>44377</v>
      </c>
      <c r="I74" s="20" t="s">
        <v>10</v>
      </c>
      <c r="J74" s="20" t="str">
        <f>CRJ!Q4</f>
        <v>CRJ06</v>
      </c>
      <c r="K74" s="190">
        <f>CRJ!O23</f>
        <v>18.649999999999999</v>
      </c>
      <c r="L74" s="147"/>
      <c r="M74" s="381" t="s">
        <v>64</v>
      </c>
      <c r="N74" s="382"/>
      <c r="O74" s="382"/>
      <c r="P74" s="382"/>
      <c r="Q74" s="382"/>
      <c r="R74" s="382"/>
      <c r="S74" s="382"/>
      <c r="T74" s="384"/>
      <c r="U74" s="147"/>
      <c r="V74" s="381" t="s">
        <v>65</v>
      </c>
      <c r="W74" s="382"/>
      <c r="X74" s="382"/>
      <c r="Y74" s="382"/>
      <c r="Z74" s="382"/>
      <c r="AA74" s="382"/>
      <c r="AB74" s="382"/>
      <c r="AC74" s="384"/>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row>
    <row r="75" spans="1:104" s="146" customFormat="1" ht="15" customHeight="1" thickTop="1" thickBot="1" x14ac:dyDescent="0.35">
      <c r="A75" s="310"/>
      <c r="B75" s="310"/>
      <c r="C75" s="310"/>
      <c r="D75" s="22"/>
      <c r="E75" s="20"/>
      <c r="F75" s="20"/>
      <c r="G75" s="20"/>
      <c r="H75" s="19"/>
      <c r="I75" s="20"/>
      <c r="J75" s="20"/>
      <c r="K75" s="21"/>
      <c r="L75" s="147"/>
      <c r="M75" s="339" t="s">
        <v>37</v>
      </c>
      <c r="N75" s="340" t="s">
        <v>38</v>
      </c>
      <c r="O75" s="341" t="s">
        <v>39</v>
      </c>
      <c r="P75" s="343" t="s">
        <v>40</v>
      </c>
      <c r="Q75" s="339" t="s">
        <v>37</v>
      </c>
      <c r="R75" s="340" t="s">
        <v>38</v>
      </c>
      <c r="S75" s="341" t="s">
        <v>39</v>
      </c>
      <c r="T75" s="340" t="s">
        <v>40</v>
      </c>
      <c r="U75" s="147"/>
      <c r="V75" s="339" t="s">
        <v>37</v>
      </c>
      <c r="W75" s="340" t="s">
        <v>38</v>
      </c>
      <c r="X75" s="341" t="s">
        <v>39</v>
      </c>
      <c r="Y75" s="343" t="s">
        <v>40</v>
      </c>
      <c r="Z75" s="339" t="s">
        <v>37</v>
      </c>
      <c r="AA75" s="340" t="s">
        <v>38</v>
      </c>
      <c r="AB75" s="341" t="s">
        <v>39</v>
      </c>
      <c r="AC75" s="340" t="s">
        <v>40</v>
      </c>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row>
    <row r="76" spans="1:104" s="146" customFormat="1" ht="15" customHeight="1" thickBot="1" x14ac:dyDescent="0.35">
      <c r="A76" s="310"/>
      <c r="B76" s="310"/>
      <c r="C76" s="310"/>
      <c r="D76" s="20"/>
      <c r="E76" s="20"/>
      <c r="F76" s="20"/>
      <c r="G76" s="20"/>
      <c r="H76" s="152"/>
      <c r="I76" s="20"/>
      <c r="J76" s="20"/>
      <c r="K76" s="21"/>
      <c r="L76" s="147"/>
      <c r="M76" s="22">
        <v>44377</v>
      </c>
      <c r="N76" s="20" t="s">
        <v>12</v>
      </c>
      <c r="O76" s="20" t="str">
        <f>SRAJ!J5</f>
        <v>SRAJ04</v>
      </c>
      <c r="P76" s="195">
        <f>SRAJ!H19</f>
        <v>113.64</v>
      </c>
      <c r="Q76" s="19"/>
      <c r="R76" s="20"/>
      <c r="S76" s="20"/>
      <c r="T76" s="21"/>
      <c r="U76" s="147"/>
      <c r="V76" s="22">
        <v>44377</v>
      </c>
      <c r="W76" s="20" t="s">
        <v>53</v>
      </c>
      <c r="X76" s="20" t="str">
        <f>CRJ!Q4</f>
        <v>CRJ06</v>
      </c>
      <c r="Y76" s="188">
        <f>CRJ!H23</f>
        <v>25</v>
      </c>
      <c r="Z76" s="19"/>
      <c r="AA76" s="20"/>
      <c r="AB76" s="20"/>
      <c r="AC76" s="21"/>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row>
    <row r="77" spans="1:104" s="146" customFormat="1" ht="15" customHeight="1" thickTop="1" x14ac:dyDescent="0.3">
      <c r="A77" s="310"/>
      <c r="B77" s="310"/>
      <c r="C77" s="310"/>
      <c r="D77" s="20"/>
      <c r="E77" s="20"/>
      <c r="F77" s="20"/>
      <c r="G77" s="20"/>
      <c r="H77" s="152" t="s">
        <v>48</v>
      </c>
      <c r="I77" s="20"/>
      <c r="J77" s="20"/>
      <c r="K77" s="20"/>
      <c r="L77" s="147"/>
      <c r="M77" s="22"/>
      <c r="N77" s="20"/>
      <c r="O77" s="20"/>
      <c r="P77" s="20"/>
      <c r="Q77" s="19"/>
      <c r="R77" s="20"/>
      <c r="S77" s="20"/>
      <c r="T77" s="21"/>
      <c r="U77" s="147"/>
      <c r="V77" s="22"/>
      <c r="W77" s="20"/>
      <c r="X77" s="20"/>
      <c r="Y77" s="20"/>
      <c r="Z77" s="19"/>
      <c r="AA77" s="20"/>
      <c r="AB77" s="20"/>
      <c r="AC77" s="21"/>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row>
    <row r="78" spans="1:104" s="146" customFormat="1" ht="15" customHeight="1" thickBot="1" x14ac:dyDescent="0.35">
      <c r="A78" s="310"/>
      <c r="B78" s="310"/>
      <c r="C78" s="310"/>
      <c r="D78" s="20"/>
      <c r="E78" s="20"/>
      <c r="F78" s="20"/>
      <c r="G78" s="20"/>
      <c r="H78" s="20" t="s">
        <v>48</v>
      </c>
      <c r="I78" s="20"/>
      <c r="J78" s="20"/>
      <c r="K78" s="148">
        <v>138</v>
      </c>
      <c r="L78" s="147"/>
      <c r="M78" s="20"/>
      <c r="N78" s="20"/>
      <c r="O78" s="20"/>
      <c r="P78" s="20"/>
      <c r="Q78" s="152"/>
      <c r="R78" s="20"/>
      <c r="S78" s="20"/>
      <c r="T78" s="21"/>
      <c r="U78" s="147"/>
      <c r="V78" s="20"/>
      <c r="W78" s="20"/>
      <c r="X78" s="20"/>
      <c r="Y78" s="20"/>
      <c r="Z78" s="152"/>
      <c r="AA78" s="20"/>
      <c r="AB78" s="20"/>
      <c r="AC78" s="21"/>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row>
    <row r="79" spans="1:104" s="146" customFormat="1" ht="15" customHeight="1" thickBot="1" x14ac:dyDescent="0.35">
      <c r="A79" s="310"/>
      <c r="B79" s="310"/>
      <c r="C79" s="310"/>
      <c r="D79" s="381" t="s">
        <v>66</v>
      </c>
      <c r="E79" s="382"/>
      <c r="F79" s="382"/>
      <c r="G79" s="382"/>
      <c r="H79" s="382"/>
      <c r="I79" s="382"/>
      <c r="J79" s="382"/>
      <c r="K79" s="384"/>
      <c r="L79" s="147"/>
      <c r="M79" s="20"/>
      <c r="N79" s="20"/>
      <c r="O79" s="20"/>
      <c r="P79" s="20"/>
      <c r="Q79" s="152" t="s">
        <v>48</v>
      </c>
      <c r="R79" s="20"/>
      <c r="S79" s="20"/>
      <c r="T79" s="20"/>
      <c r="U79" s="147"/>
      <c r="V79" s="20"/>
      <c r="W79" s="20"/>
      <c r="X79" s="20"/>
      <c r="Y79" s="20"/>
      <c r="Z79" s="152" t="s">
        <v>48</v>
      </c>
      <c r="AA79" s="20"/>
      <c r="AB79" s="20"/>
      <c r="AC79" s="20"/>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row>
    <row r="80" spans="1:104" s="146" customFormat="1" ht="15" customHeight="1" thickBot="1" x14ac:dyDescent="0.35">
      <c r="A80" s="310"/>
      <c r="B80" s="310"/>
      <c r="C80" s="310"/>
      <c r="D80" s="339" t="s">
        <v>37</v>
      </c>
      <c r="E80" s="340" t="s">
        <v>38</v>
      </c>
      <c r="F80" s="341" t="s">
        <v>39</v>
      </c>
      <c r="G80" s="343" t="s">
        <v>40</v>
      </c>
      <c r="H80" s="339" t="s">
        <v>37</v>
      </c>
      <c r="I80" s="340" t="s">
        <v>38</v>
      </c>
      <c r="J80" s="341" t="s">
        <v>39</v>
      </c>
      <c r="K80" s="340" t="s">
        <v>40</v>
      </c>
      <c r="L80" s="147"/>
      <c r="M80" s="20"/>
      <c r="N80" s="20"/>
      <c r="O80" s="20"/>
      <c r="P80" s="20"/>
      <c r="Q80" s="20" t="s">
        <v>48</v>
      </c>
      <c r="R80" s="20"/>
      <c r="S80" s="20"/>
      <c r="T80" s="148">
        <v>225</v>
      </c>
      <c r="U80" s="147"/>
      <c r="V80" s="20"/>
      <c r="W80" s="20"/>
      <c r="X80" s="20"/>
      <c r="Y80" s="20"/>
      <c r="Z80" s="20" t="s">
        <v>48</v>
      </c>
      <c r="AA80" s="20"/>
      <c r="AB80" s="20"/>
      <c r="AC80" s="148">
        <v>402</v>
      </c>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row>
    <row r="81" spans="1:104" s="146" customFormat="1" ht="15" customHeight="1" thickBot="1" x14ac:dyDescent="0.35">
      <c r="A81" s="310"/>
      <c r="B81" s="310"/>
      <c r="C81" s="310"/>
      <c r="D81" s="26">
        <v>44377</v>
      </c>
      <c r="E81" s="24" t="s">
        <v>67</v>
      </c>
      <c r="F81" s="24" t="s">
        <v>49</v>
      </c>
      <c r="G81" s="96">
        <f>'GJ AG'!G18</f>
        <v>500</v>
      </c>
      <c r="H81" s="19"/>
      <c r="I81" s="20"/>
      <c r="J81" s="20"/>
      <c r="K81" s="21"/>
      <c r="L81" s="147"/>
      <c r="M81" s="381" t="s">
        <v>62</v>
      </c>
      <c r="N81" s="382"/>
      <c r="O81" s="382"/>
      <c r="P81" s="382"/>
      <c r="Q81" s="382"/>
      <c r="R81" s="382"/>
      <c r="S81" s="382"/>
      <c r="T81" s="384"/>
      <c r="U81" s="147"/>
      <c r="V81" s="381" t="s">
        <v>68</v>
      </c>
      <c r="W81" s="382"/>
      <c r="X81" s="382"/>
      <c r="Y81" s="382"/>
      <c r="Z81" s="382"/>
      <c r="AA81" s="382"/>
      <c r="AB81" s="382"/>
      <c r="AC81" s="384"/>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row>
    <row r="82" spans="1:104" s="146" customFormat="1" ht="15" customHeight="1" thickTop="1" thickBot="1" x14ac:dyDescent="0.35">
      <c r="A82" s="310"/>
      <c r="B82" s="310"/>
      <c r="C82" s="310"/>
      <c r="D82" s="22"/>
      <c r="E82" s="20"/>
      <c r="F82" s="20"/>
      <c r="G82" s="20"/>
      <c r="H82" s="19"/>
      <c r="I82" s="20"/>
      <c r="J82" s="20"/>
      <c r="K82" s="21"/>
      <c r="L82" s="147"/>
      <c r="M82" s="339" t="s">
        <v>37</v>
      </c>
      <c r="N82" s="340" t="s">
        <v>38</v>
      </c>
      <c r="O82" s="341" t="s">
        <v>39</v>
      </c>
      <c r="P82" s="342" t="s">
        <v>40</v>
      </c>
      <c r="Q82" s="339" t="s">
        <v>37</v>
      </c>
      <c r="R82" s="340" t="s">
        <v>38</v>
      </c>
      <c r="S82" s="341" t="s">
        <v>39</v>
      </c>
      <c r="T82" s="340" t="s">
        <v>40</v>
      </c>
      <c r="U82" s="147"/>
      <c r="V82" s="339" t="s">
        <v>37</v>
      </c>
      <c r="W82" s="340" t="s">
        <v>38</v>
      </c>
      <c r="X82" s="341" t="s">
        <v>39</v>
      </c>
      <c r="Y82" s="342" t="s">
        <v>40</v>
      </c>
      <c r="Z82" s="339" t="s">
        <v>37</v>
      </c>
      <c r="AA82" s="340" t="s">
        <v>38</v>
      </c>
      <c r="AB82" s="341" t="s">
        <v>39</v>
      </c>
      <c r="AC82" s="344" t="s">
        <v>40</v>
      </c>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7"/>
      <c r="CO82" s="147"/>
      <c r="CP82" s="147"/>
      <c r="CQ82" s="147"/>
      <c r="CR82" s="147"/>
      <c r="CS82" s="147"/>
      <c r="CT82" s="147"/>
      <c r="CU82" s="147"/>
      <c r="CV82" s="147"/>
      <c r="CW82" s="147"/>
      <c r="CX82" s="147"/>
      <c r="CY82" s="147"/>
      <c r="CZ82" s="147"/>
    </row>
    <row r="83" spans="1:104" s="146" customFormat="1" ht="15" customHeight="1" thickBot="1" x14ac:dyDescent="0.35">
      <c r="A83" s="310"/>
      <c r="B83" s="310"/>
      <c r="C83" s="310"/>
      <c r="D83" s="20"/>
      <c r="E83" s="20"/>
      <c r="F83" s="20"/>
      <c r="G83" s="20"/>
      <c r="H83" s="152"/>
      <c r="I83" s="20"/>
      <c r="J83" s="20"/>
      <c r="K83" s="21"/>
      <c r="L83" s="147"/>
      <c r="M83" s="22"/>
      <c r="N83" s="20"/>
      <c r="O83" s="20"/>
      <c r="P83" s="21"/>
      <c r="Q83" s="23">
        <v>44377</v>
      </c>
      <c r="R83" s="24" t="s">
        <v>34</v>
      </c>
      <c r="S83" s="24" t="s">
        <v>49</v>
      </c>
      <c r="T83" s="25">
        <f>'GJ AG'!H8</f>
        <v>800</v>
      </c>
      <c r="U83" s="147"/>
      <c r="V83" s="22"/>
      <c r="W83" s="20"/>
      <c r="X83" s="20"/>
      <c r="Y83" s="21"/>
      <c r="Z83" s="19">
        <v>44377</v>
      </c>
      <c r="AA83" s="20" t="s">
        <v>54</v>
      </c>
      <c r="AB83" s="20" t="str">
        <f>PRAJ!J5</f>
        <v>PRAJ06</v>
      </c>
      <c r="AC83" s="193">
        <f>PRAJ!H16</f>
        <v>109.09</v>
      </c>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row>
    <row r="84" spans="1:104" s="146" customFormat="1" ht="15" customHeight="1" thickTop="1" x14ac:dyDescent="0.3">
      <c r="A84" s="310"/>
      <c r="B84" s="310"/>
      <c r="C84" s="310"/>
      <c r="D84" s="20"/>
      <c r="E84" s="20"/>
      <c r="F84" s="20"/>
      <c r="G84" s="20"/>
      <c r="H84" s="152" t="s">
        <v>48</v>
      </c>
      <c r="I84" s="20"/>
      <c r="J84" s="20"/>
      <c r="K84" s="20"/>
      <c r="L84" s="147"/>
      <c r="M84" s="22"/>
      <c r="N84" s="20"/>
      <c r="O84" s="20"/>
      <c r="P84" s="20"/>
      <c r="Q84" s="19"/>
      <c r="R84" s="20"/>
      <c r="S84" s="20"/>
      <c r="T84" s="21"/>
      <c r="U84" s="147"/>
      <c r="V84" s="22"/>
      <c r="W84" s="20"/>
      <c r="X84" s="20"/>
      <c r="Y84" s="20"/>
      <c r="Z84" s="19"/>
      <c r="AA84" s="20"/>
      <c r="AB84" s="20"/>
      <c r="AC84" s="21"/>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row>
    <row r="85" spans="1:104" s="146" customFormat="1" ht="15" customHeight="1" x14ac:dyDescent="0.3">
      <c r="A85" s="310"/>
      <c r="B85" s="310"/>
      <c r="C85" s="310"/>
      <c r="D85" s="79"/>
      <c r="E85" s="79"/>
      <c r="F85" s="79"/>
      <c r="G85" s="79"/>
      <c r="H85" s="79"/>
      <c r="I85" s="79"/>
      <c r="J85" s="79"/>
      <c r="K85" s="79"/>
      <c r="L85" s="147"/>
      <c r="M85" s="20"/>
      <c r="N85" s="20"/>
      <c r="O85" s="20"/>
      <c r="P85" s="20"/>
      <c r="Q85" s="152"/>
      <c r="R85" s="20"/>
      <c r="S85" s="20"/>
      <c r="T85" s="21"/>
      <c r="U85" s="147"/>
      <c r="V85" s="20"/>
      <c r="W85" s="20"/>
      <c r="X85" s="20"/>
      <c r="Y85" s="20"/>
      <c r="Z85" s="152"/>
      <c r="AA85" s="20"/>
      <c r="AB85" s="20"/>
      <c r="AC85" s="21"/>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row>
    <row r="86" spans="1:104" s="146" customFormat="1" ht="15" customHeight="1" thickBot="1" x14ac:dyDescent="0.35">
      <c r="A86" s="310"/>
      <c r="B86" s="310"/>
      <c r="C86" s="310"/>
      <c r="D86" s="169"/>
      <c r="E86" s="169"/>
      <c r="F86" s="169"/>
      <c r="G86" s="169"/>
      <c r="H86" s="169"/>
      <c r="I86" s="169"/>
      <c r="J86" s="169"/>
      <c r="K86" s="187">
        <v>565</v>
      </c>
      <c r="L86" s="147"/>
      <c r="M86" s="20"/>
      <c r="N86" s="20"/>
      <c r="O86" s="20"/>
      <c r="P86" s="20"/>
      <c r="Q86" s="152" t="s">
        <v>48</v>
      </c>
      <c r="R86" s="20"/>
      <c r="S86" s="20"/>
      <c r="T86" s="148">
        <v>135</v>
      </c>
      <c r="U86" s="147"/>
      <c r="V86" s="20"/>
      <c r="W86" s="20"/>
      <c r="X86" s="20"/>
      <c r="Y86" s="20"/>
      <c r="Z86" s="152" t="s">
        <v>48</v>
      </c>
      <c r="AA86" s="20"/>
      <c r="AB86" s="20"/>
      <c r="AC86" s="148">
        <v>160</v>
      </c>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row>
    <row r="87" spans="1:104" s="146" customFormat="1" ht="15" customHeight="1" thickBot="1" x14ac:dyDescent="0.35">
      <c r="A87" s="310"/>
      <c r="B87" s="310"/>
      <c r="C87" s="310"/>
      <c r="D87" s="381" t="s">
        <v>69</v>
      </c>
      <c r="E87" s="382"/>
      <c r="F87" s="382"/>
      <c r="G87" s="382"/>
      <c r="H87" s="382"/>
      <c r="I87" s="382"/>
      <c r="J87" s="382"/>
      <c r="K87" s="384"/>
      <c r="L87" s="147"/>
      <c r="M87" s="381" t="s">
        <v>70</v>
      </c>
      <c r="N87" s="382"/>
      <c r="O87" s="382"/>
      <c r="P87" s="382"/>
      <c r="Q87" s="382"/>
      <c r="R87" s="382"/>
      <c r="S87" s="382"/>
      <c r="T87" s="384"/>
      <c r="U87" s="147"/>
      <c r="V87" s="381" t="s">
        <v>56</v>
      </c>
      <c r="W87" s="382"/>
      <c r="X87" s="382"/>
      <c r="Y87" s="382"/>
      <c r="Z87" s="382"/>
      <c r="AA87" s="382"/>
      <c r="AB87" s="382"/>
      <c r="AC87" s="384"/>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row>
    <row r="88" spans="1:104" s="146" customFormat="1" ht="15" customHeight="1" thickBot="1" x14ac:dyDescent="0.35">
      <c r="A88" s="310"/>
      <c r="B88" s="310"/>
      <c r="C88" s="310"/>
      <c r="D88" s="339" t="s">
        <v>37</v>
      </c>
      <c r="E88" s="340" t="s">
        <v>38</v>
      </c>
      <c r="F88" s="341" t="s">
        <v>39</v>
      </c>
      <c r="G88" s="343" t="s">
        <v>40</v>
      </c>
      <c r="H88" s="339" t="s">
        <v>37</v>
      </c>
      <c r="I88" s="340" t="s">
        <v>38</v>
      </c>
      <c r="J88" s="341" t="s">
        <v>39</v>
      </c>
      <c r="K88" s="340" t="s">
        <v>40</v>
      </c>
      <c r="L88" s="147"/>
      <c r="M88" s="339" t="s">
        <v>37</v>
      </c>
      <c r="N88" s="340" t="s">
        <v>38</v>
      </c>
      <c r="O88" s="341" t="s">
        <v>39</v>
      </c>
      <c r="P88" s="342" t="s">
        <v>40</v>
      </c>
      <c r="Q88" s="339" t="s">
        <v>37</v>
      </c>
      <c r="R88" s="340" t="s">
        <v>38</v>
      </c>
      <c r="S88" s="341" t="s">
        <v>39</v>
      </c>
      <c r="T88" s="340" t="s">
        <v>40</v>
      </c>
      <c r="U88" s="147"/>
      <c r="V88" s="339" t="s">
        <v>37</v>
      </c>
      <c r="W88" s="340" t="s">
        <v>38</v>
      </c>
      <c r="X88" s="341" t="s">
        <v>39</v>
      </c>
      <c r="Y88" s="342" t="s">
        <v>40</v>
      </c>
      <c r="Z88" s="339" t="s">
        <v>37</v>
      </c>
      <c r="AA88" s="340" t="s">
        <v>38</v>
      </c>
      <c r="AB88" s="341" t="s">
        <v>39</v>
      </c>
      <c r="AC88" s="340" t="s">
        <v>40</v>
      </c>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row>
    <row r="89" spans="1:104" s="146" customFormat="1" ht="15" customHeight="1" x14ac:dyDescent="0.3">
      <c r="A89" s="310"/>
      <c r="B89" s="310"/>
      <c r="C89" s="310"/>
      <c r="D89" s="22">
        <v>44348</v>
      </c>
      <c r="E89" s="20" t="s">
        <v>41</v>
      </c>
      <c r="F89" s="20"/>
      <c r="G89" s="219">
        <f>'TB May 2021'!F33</f>
        <v>4000</v>
      </c>
      <c r="H89" s="19"/>
      <c r="I89" s="20"/>
      <c r="J89" s="20"/>
      <c r="K89" s="21"/>
      <c r="L89" s="147"/>
      <c r="M89" s="22"/>
      <c r="N89" s="20"/>
      <c r="O89" s="20"/>
      <c r="P89" s="21"/>
      <c r="Q89" s="23">
        <v>44377</v>
      </c>
      <c r="R89" s="24" t="s">
        <v>71</v>
      </c>
      <c r="S89" s="24" t="s">
        <v>49</v>
      </c>
      <c r="T89" s="25">
        <f>'GJ AG'!H24</f>
        <v>1000</v>
      </c>
      <c r="U89" s="147"/>
      <c r="V89" s="26">
        <v>44377</v>
      </c>
      <c r="W89" s="24" t="s">
        <v>21</v>
      </c>
      <c r="X89" s="24" t="s">
        <v>49</v>
      </c>
      <c r="Y89" s="25">
        <v>40000</v>
      </c>
      <c r="Z89" s="23"/>
      <c r="AA89" s="24"/>
      <c r="AB89" s="24"/>
      <c r="AC89" s="25"/>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row>
    <row r="90" spans="1:104" s="146" customFormat="1" ht="15" customHeight="1" x14ac:dyDescent="0.3">
      <c r="A90" s="310"/>
      <c r="B90" s="310"/>
      <c r="C90" s="310"/>
      <c r="D90" s="26">
        <v>44377</v>
      </c>
      <c r="E90" s="24" t="s">
        <v>70</v>
      </c>
      <c r="F90" s="24"/>
      <c r="G90" s="127">
        <f>'GJ AG'!G23</f>
        <v>1000</v>
      </c>
      <c r="H90" s="19"/>
      <c r="I90" s="20"/>
      <c r="J90" s="20"/>
      <c r="K90" s="21"/>
      <c r="L90" s="147"/>
      <c r="M90" s="22"/>
      <c r="N90" s="20"/>
      <c r="O90" s="20"/>
      <c r="P90" s="20"/>
      <c r="Q90" s="19"/>
      <c r="R90" s="20"/>
      <c r="S90" s="20"/>
      <c r="T90" s="21"/>
      <c r="U90" s="147"/>
      <c r="V90" s="22"/>
      <c r="W90" s="20"/>
      <c r="X90" s="20"/>
      <c r="Y90" s="20"/>
      <c r="Z90" s="19"/>
      <c r="AA90" s="20"/>
      <c r="AB90" s="20"/>
      <c r="AC90" s="21"/>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row>
    <row r="91" spans="1:104" s="146" customFormat="1" ht="15" customHeight="1" thickBot="1" x14ac:dyDescent="0.35">
      <c r="A91" s="310"/>
      <c r="B91" s="310"/>
      <c r="C91" s="310"/>
      <c r="D91" s="20"/>
      <c r="E91" s="20"/>
      <c r="F91" s="20"/>
      <c r="G91" s="149">
        <f>SUM(G89:G90)</f>
        <v>5000</v>
      </c>
      <c r="H91" s="152"/>
      <c r="I91" s="20"/>
      <c r="J91" s="20"/>
      <c r="K91" s="21"/>
      <c r="L91" s="147"/>
      <c r="M91" s="20"/>
      <c r="N91" s="20"/>
      <c r="O91" s="20"/>
      <c r="P91" s="20"/>
      <c r="Q91" s="152"/>
      <c r="R91" s="20"/>
      <c r="S91" s="20"/>
      <c r="T91" s="21"/>
      <c r="U91" s="147"/>
      <c r="V91" s="20"/>
      <c r="W91" s="20"/>
      <c r="X91" s="20"/>
      <c r="Y91" s="20"/>
      <c r="Z91" s="152"/>
      <c r="AA91" s="20"/>
      <c r="AB91" s="20"/>
      <c r="AC91" s="21"/>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row>
    <row r="92" spans="1:104" s="146" customFormat="1" ht="16.2" thickTop="1" x14ac:dyDescent="0.3">
      <c r="A92" s="310"/>
      <c r="B92" s="310"/>
      <c r="C92" s="310"/>
      <c r="D92" s="20"/>
      <c r="E92" s="20"/>
      <c r="F92" s="20"/>
      <c r="G92" s="20"/>
      <c r="H92" s="152" t="s">
        <v>48</v>
      </c>
      <c r="I92" s="20"/>
      <c r="J92" s="20"/>
      <c r="K92" s="20"/>
      <c r="L92" s="147"/>
      <c r="M92" s="20"/>
      <c r="N92" s="20"/>
      <c r="O92" s="20"/>
      <c r="P92" s="20"/>
      <c r="Q92" s="152" t="s">
        <v>48</v>
      </c>
      <c r="R92" s="20"/>
      <c r="S92" s="20"/>
      <c r="T92" s="20"/>
      <c r="U92" s="147"/>
      <c r="V92" s="20"/>
      <c r="W92" s="20"/>
      <c r="X92" s="20"/>
      <c r="Y92" s="20"/>
      <c r="Z92" s="152" t="s">
        <v>48</v>
      </c>
      <c r="AA92" s="20"/>
      <c r="AB92" s="20"/>
      <c r="AC92" s="20"/>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c r="CN92" s="147"/>
      <c r="CO92" s="147"/>
      <c r="CP92" s="147"/>
      <c r="CQ92" s="147"/>
      <c r="CR92" s="147"/>
      <c r="CS92" s="147"/>
      <c r="CT92" s="147"/>
      <c r="CU92" s="147"/>
      <c r="CV92" s="147"/>
      <c r="CW92" s="147"/>
      <c r="CX92" s="147"/>
      <c r="CY92" s="147"/>
      <c r="CZ92" s="147"/>
    </row>
    <row r="93" spans="1:104" s="146" customFormat="1" x14ac:dyDescent="0.3">
      <c r="A93" s="310"/>
      <c r="B93" s="310"/>
      <c r="C93" s="310"/>
      <c r="D93" s="79"/>
      <c r="E93" s="79"/>
      <c r="F93" s="79"/>
      <c r="G93" s="79"/>
      <c r="H93" s="79"/>
      <c r="I93" s="79"/>
      <c r="J93" s="79"/>
      <c r="K93" s="79"/>
      <c r="L93" s="147"/>
      <c r="M93" s="20"/>
      <c r="N93" s="20"/>
      <c r="O93" s="20"/>
      <c r="P93" s="20"/>
      <c r="Q93" s="20" t="s">
        <v>48</v>
      </c>
      <c r="R93" s="20"/>
      <c r="S93" s="20"/>
      <c r="T93" s="148"/>
      <c r="U93" s="147"/>
      <c r="V93" s="20"/>
      <c r="W93" s="20"/>
      <c r="X93" s="20"/>
      <c r="Y93" s="20"/>
      <c r="Z93" s="20" t="s">
        <v>48</v>
      </c>
      <c r="AA93" s="20"/>
      <c r="AB93" s="20"/>
      <c r="AC93" s="148"/>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c r="CN93" s="147"/>
      <c r="CO93" s="147"/>
      <c r="CP93" s="147"/>
      <c r="CQ93" s="147"/>
      <c r="CR93" s="147"/>
      <c r="CS93" s="147"/>
      <c r="CT93" s="147"/>
      <c r="CU93" s="147"/>
      <c r="CV93" s="147"/>
      <c r="CW93" s="147"/>
      <c r="CX93" s="147"/>
      <c r="CY93" s="147"/>
      <c r="CZ93" s="147"/>
    </row>
    <row r="94" spans="1:104" s="147" customFormat="1" x14ac:dyDescent="0.3">
      <c r="A94" s="310"/>
      <c r="B94" s="310"/>
      <c r="C94" s="310"/>
    </row>
    <row r="95" spans="1:104" s="147" customFormat="1" x14ac:dyDescent="0.3">
      <c r="A95" s="310"/>
      <c r="B95" s="310"/>
      <c r="C95" s="310"/>
    </row>
    <row r="96" spans="1:104" s="147" customFormat="1" x14ac:dyDescent="0.3">
      <c r="A96" s="310"/>
      <c r="B96" s="310"/>
      <c r="C96" s="310"/>
    </row>
    <row r="97" spans="1:3" s="147" customFormat="1" x14ac:dyDescent="0.3">
      <c r="A97" s="310"/>
      <c r="B97" s="310"/>
      <c r="C97" s="310"/>
    </row>
    <row r="98" spans="1:3" s="147" customFormat="1" x14ac:dyDescent="0.3">
      <c r="A98" s="310"/>
      <c r="B98" s="310"/>
      <c r="C98" s="310"/>
    </row>
    <row r="99" spans="1:3" s="147" customFormat="1" x14ac:dyDescent="0.3">
      <c r="A99" s="310"/>
      <c r="B99" s="310"/>
      <c r="C99" s="310"/>
    </row>
    <row r="100" spans="1:3" s="147" customFormat="1" x14ac:dyDescent="0.3">
      <c r="A100" s="310"/>
      <c r="B100" s="310"/>
      <c r="C100" s="310"/>
    </row>
    <row r="101" spans="1:3" s="147" customFormat="1" x14ac:dyDescent="0.3">
      <c r="A101" s="310"/>
      <c r="B101" s="310"/>
      <c r="C101" s="310"/>
    </row>
    <row r="102" spans="1:3" s="147" customFormat="1" x14ac:dyDescent="0.3">
      <c r="A102" s="310"/>
      <c r="B102" s="310"/>
      <c r="C102" s="310"/>
    </row>
    <row r="103" spans="1:3" s="147" customFormat="1" x14ac:dyDescent="0.3">
      <c r="A103" s="310"/>
      <c r="B103" s="310"/>
      <c r="C103" s="310"/>
    </row>
    <row r="104" spans="1:3" s="147" customFormat="1" x14ac:dyDescent="0.3">
      <c r="A104" s="310"/>
      <c r="B104" s="310"/>
      <c r="C104" s="310"/>
    </row>
    <row r="105" spans="1:3" s="147" customFormat="1" x14ac:dyDescent="0.3">
      <c r="A105" s="310"/>
      <c r="B105" s="310"/>
      <c r="C105" s="310"/>
    </row>
    <row r="106" spans="1:3" s="147" customFormat="1" x14ac:dyDescent="0.3">
      <c r="A106" s="310"/>
      <c r="B106" s="310"/>
      <c r="C106" s="310"/>
    </row>
    <row r="107" spans="1:3" s="147" customFormat="1" x14ac:dyDescent="0.3">
      <c r="A107" s="310"/>
      <c r="B107" s="310"/>
      <c r="C107" s="310"/>
    </row>
    <row r="108" spans="1:3" s="147" customFormat="1" x14ac:dyDescent="0.3">
      <c r="A108" s="310"/>
      <c r="B108" s="310"/>
      <c r="C108" s="310"/>
    </row>
    <row r="109" spans="1:3" s="147" customFormat="1" x14ac:dyDescent="0.3">
      <c r="A109" s="310"/>
      <c r="B109" s="310"/>
      <c r="C109" s="310"/>
    </row>
    <row r="110" spans="1:3" s="147" customFormat="1" x14ac:dyDescent="0.3">
      <c r="A110" s="310"/>
      <c r="B110" s="310"/>
      <c r="C110" s="310"/>
    </row>
    <row r="111" spans="1:3" s="147" customFormat="1" x14ac:dyDescent="0.3">
      <c r="A111" s="310"/>
      <c r="B111" s="310"/>
      <c r="C111" s="310"/>
    </row>
    <row r="112" spans="1:3" s="147" customFormat="1" x14ac:dyDescent="0.3">
      <c r="A112" s="310"/>
      <c r="B112" s="310"/>
      <c r="C112" s="310"/>
    </row>
    <row r="113" spans="1:3" s="147" customFormat="1" x14ac:dyDescent="0.3">
      <c r="A113" s="310"/>
      <c r="B113" s="310"/>
      <c r="C113" s="310"/>
    </row>
    <row r="114" spans="1:3" s="147" customFormat="1" x14ac:dyDescent="0.3">
      <c r="A114" s="310"/>
      <c r="B114" s="310"/>
      <c r="C114" s="310"/>
    </row>
    <row r="115" spans="1:3" s="147" customFormat="1" x14ac:dyDescent="0.3">
      <c r="A115" s="310"/>
      <c r="B115" s="310"/>
      <c r="C115" s="310"/>
    </row>
    <row r="116" spans="1:3" s="147" customFormat="1" x14ac:dyDescent="0.3">
      <c r="A116" s="310"/>
      <c r="B116" s="310"/>
      <c r="C116" s="310"/>
    </row>
    <row r="117" spans="1:3" s="147" customFormat="1" x14ac:dyDescent="0.3">
      <c r="A117" s="310"/>
      <c r="B117" s="310"/>
      <c r="C117" s="310"/>
    </row>
    <row r="118" spans="1:3" s="147" customFormat="1" x14ac:dyDescent="0.3">
      <c r="A118" s="310"/>
      <c r="B118" s="310"/>
      <c r="C118" s="310"/>
    </row>
    <row r="119" spans="1:3" s="147" customFormat="1" x14ac:dyDescent="0.3">
      <c r="A119" s="310"/>
      <c r="B119" s="310"/>
      <c r="C119" s="310"/>
    </row>
    <row r="120" spans="1:3" s="147" customFormat="1" x14ac:dyDescent="0.3">
      <c r="A120" s="310"/>
      <c r="B120" s="310"/>
      <c r="C120" s="310"/>
    </row>
    <row r="121" spans="1:3" s="147" customFormat="1" x14ac:dyDescent="0.3">
      <c r="A121" s="310"/>
      <c r="B121" s="310"/>
      <c r="C121" s="310"/>
    </row>
    <row r="122" spans="1:3" s="147" customFormat="1" x14ac:dyDescent="0.3">
      <c r="A122" s="310"/>
      <c r="B122" s="310"/>
      <c r="C122" s="310"/>
    </row>
    <row r="123" spans="1:3" s="147" customFormat="1" x14ac:dyDescent="0.3">
      <c r="A123" s="310"/>
      <c r="B123" s="310"/>
      <c r="C123" s="310"/>
    </row>
    <row r="124" spans="1:3" s="147" customFormat="1" x14ac:dyDescent="0.3">
      <c r="A124" s="310"/>
      <c r="B124" s="310"/>
      <c r="C124" s="310"/>
    </row>
    <row r="125" spans="1:3" s="147" customFormat="1" x14ac:dyDescent="0.3">
      <c r="A125" s="310"/>
      <c r="B125" s="310"/>
      <c r="C125" s="310"/>
    </row>
    <row r="126" spans="1:3" s="147" customFormat="1" x14ac:dyDescent="0.3">
      <c r="A126" s="310"/>
      <c r="B126" s="310"/>
      <c r="C126" s="310"/>
    </row>
    <row r="127" spans="1:3" s="147" customFormat="1" x14ac:dyDescent="0.3">
      <c r="A127" s="310"/>
      <c r="B127" s="310"/>
      <c r="C127" s="310"/>
    </row>
    <row r="128" spans="1:3" s="147" customFormat="1" x14ac:dyDescent="0.3">
      <c r="A128" s="310"/>
      <c r="B128" s="310"/>
      <c r="C128" s="310"/>
    </row>
    <row r="129" spans="1:3" s="147" customFormat="1" x14ac:dyDescent="0.3">
      <c r="A129" s="310"/>
      <c r="B129" s="310"/>
      <c r="C129" s="310"/>
    </row>
    <row r="130" spans="1:3" s="147" customFormat="1" x14ac:dyDescent="0.3">
      <c r="A130" s="310"/>
      <c r="B130" s="310"/>
      <c r="C130" s="310"/>
    </row>
    <row r="131" spans="1:3" s="147" customFormat="1" x14ac:dyDescent="0.3">
      <c r="A131" s="310"/>
      <c r="B131" s="310"/>
      <c r="C131" s="310"/>
    </row>
    <row r="132" spans="1:3" s="147" customFormat="1" x14ac:dyDescent="0.3">
      <c r="A132" s="310"/>
      <c r="B132" s="310"/>
      <c r="C132" s="310"/>
    </row>
    <row r="133" spans="1:3" s="147" customFormat="1" x14ac:dyDescent="0.3">
      <c r="A133" s="310"/>
      <c r="B133" s="310"/>
      <c r="C133" s="310"/>
    </row>
    <row r="134" spans="1:3" s="147" customFormat="1" x14ac:dyDescent="0.3">
      <c r="A134" s="310"/>
      <c r="B134" s="310"/>
      <c r="C134" s="310"/>
    </row>
    <row r="135" spans="1:3" s="147" customFormat="1" x14ac:dyDescent="0.3">
      <c r="A135" s="310"/>
      <c r="B135" s="310"/>
      <c r="C135" s="310"/>
    </row>
    <row r="136" spans="1:3" s="147" customFormat="1" x14ac:dyDescent="0.3">
      <c r="A136" s="310"/>
      <c r="B136" s="310"/>
      <c r="C136" s="310"/>
    </row>
    <row r="137" spans="1:3" s="147" customFormat="1" x14ac:dyDescent="0.3">
      <c r="A137" s="310"/>
      <c r="B137" s="310"/>
      <c r="C137" s="310"/>
    </row>
    <row r="138" spans="1:3" s="147" customFormat="1" x14ac:dyDescent="0.3">
      <c r="A138" s="310"/>
      <c r="B138" s="310"/>
      <c r="C138" s="310"/>
    </row>
    <row r="139" spans="1:3" s="147" customFormat="1" x14ac:dyDescent="0.3">
      <c r="A139" s="310"/>
      <c r="B139" s="310"/>
      <c r="C139" s="310"/>
    </row>
    <row r="140" spans="1:3" s="147" customFormat="1" x14ac:dyDescent="0.3">
      <c r="A140" s="310"/>
      <c r="B140" s="310"/>
      <c r="C140" s="310"/>
    </row>
    <row r="141" spans="1:3" s="147" customFormat="1" x14ac:dyDescent="0.3">
      <c r="A141" s="310"/>
      <c r="B141" s="310"/>
      <c r="C141" s="310"/>
    </row>
    <row r="142" spans="1:3" s="147" customFormat="1" x14ac:dyDescent="0.3">
      <c r="A142" s="310"/>
      <c r="B142" s="310"/>
      <c r="C142" s="310"/>
    </row>
    <row r="143" spans="1:3" s="147" customFormat="1" x14ac:dyDescent="0.3">
      <c r="A143" s="310"/>
      <c r="B143" s="310"/>
      <c r="C143" s="310"/>
    </row>
    <row r="144" spans="1:3" s="147" customFormat="1" x14ac:dyDescent="0.3">
      <c r="A144" s="310"/>
      <c r="B144" s="310"/>
      <c r="C144" s="310"/>
    </row>
    <row r="145" spans="1:3" s="147" customFormat="1" x14ac:dyDescent="0.3">
      <c r="A145" s="310"/>
      <c r="B145" s="310"/>
      <c r="C145" s="310"/>
    </row>
    <row r="146" spans="1:3" s="147" customFormat="1" x14ac:dyDescent="0.3">
      <c r="A146" s="310"/>
      <c r="B146" s="310"/>
      <c r="C146" s="310"/>
    </row>
    <row r="147" spans="1:3" s="147" customFormat="1" x14ac:dyDescent="0.3">
      <c r="A147" s="310"/>
      <c r="B147" s="310"/>
      <c r="C147" s="310"/>
    </row>
    <row r="148" spans="1:3" s="147" customFormat="1" x14ac:dyDescent="0.3">
      <c r="A148" s="310"/>
      <c r="B148" s="310"/>
      <c r="C148" s="310"/>
    </row>
    <row r="149" spans="1:3" s="147" customFormat="1" x14ac:dyDescent="0.3">
      <c r="A149" s="310"/>
      <c r="B149" s="310"/>
      <c r="C149" s="310"/>
    </row>
    <row r="150" spans="1:3" s="147" customFormat="1" x14ac:dyDescent="0.3">
      <c r="A150" s="310"/>
      <c r="B150" s="310"/>
      <c r="C150" s="310"/>
    </row>
    <row r="151" spans="1:3" s="147" customFormat="1" x14ac:dyDescent="0.3">
      <c r="A151" s="310"/>
      <c r="B151" s="310"/>
      <c r="C151" s="310"/>
    </row>
    <row r="152" spans="1:3" s="147" customFormat="1" x14ac:dyDescent="0.3">
      <c r="A152" s="310"/>
      <c r="B152" s="310"/>
      <c r="C152" s="310"/>
    </row>
    <row r="153" spans="1:3" s="147" customFormat="1" x14ac:dyDescent="0.3">
      <c r="A153" s="310"/>
      <c r="B153" s="310"/>
      <c r="C153" s="310"/>
    </row>
    <row r="154" spans="1:3" s="147" customFormat="1" x14ac:dyDescent="0.3">
      <c r="A154" s="310"/>
      <c r="B154" s="310"/>
      <c r="C154" s="310"/>
    </row>
    <row r="155" spans="1:3" s="147" customFormat="1" x14ac:dyDescent="0.3">
      <c r="A155" s="310"/>
      <c r="B155" s="310"/>
      <c r="C155" s="310"/>
    </row>
    <row r="156" spans="1:3" s="147" customFormat="1" x14ac:dyDescent="0.3">
      <c r="A156" s="310"/>
      <c r="B156" s="310"/>
      <c r="C156" s="310"/>
    </row>
    <row r="157" spans="1:3" s="147" customFormat="1" x14ac:dyDescent="0.3">
      <c r="A157" s="310"/>
      <c r="B157" s="310"/>
      <c r="C157" s="310"/>
    </row>
    <row r="158" spans="1:3" s="147" customFormat="1" x14ac:dyDescent="0.3">
      <c r="A158" s="310"/>
      <c r="B158" s="310"/>
      <c r="C158" s="310"/>
    </row>
    <row r="159" spans="1:3" s="147" customFormat="1" x14ac:dyDescent="0.3">
      <c r="A159" s="310"/>
      <c r="B159" s="310"/>
      <c r="C159" s="310"/>
    </row>
    <row r="160" spans="1:3" s="147" customFormat="1" x14ac:dyDescent="0.3">
      <c r="A160" s="310"/>
      <c r="B160" s="310"/>
      <c r="C160" s="310"/>
    </row>
    <row r="161" spans="1:3" s="147" customFormat="1" x14ac:dyDescent="0.3">
      <c r="A161" s="310"/>
      <c r="B161" s="310"/>
      <c r="C161" s="310"/>
    </row>
    <row r="162" spans="1:3" s="147" customFormat="1" x14ac:dyDescent="0.3">
      <c r="A162" s="310"/>
      <c r="B162" s="310"/>
      <c r="C162" s="310"/>
    </row>
    <row r="163" spans="1:3" s="147" customFormat="1" x14ac:dyDescent="0.3">
      <c r="A163" s="310"/>
      <c r="B163" s="310"/>
      <c r="C163" s="310"/>
    </row>
    <row r="164" spans="1:3" s="147" customFormat="1" x14ac:dyDescent="0.3">
      <c r="A164" s="310"/>
      <c r="B164" s="310"/>
      <c r="C164" s="310"/>
    </row>
    <row r="165" spans="1:3" s="147" customFormat="1" x14ac:dyDescent="0.3">
      <c r="A165" s="310"/>
      <c r="B165" s="310"/>
      <c r="C165" s="310"/>
    </row>
    <row r="166" spans="1:3" s="147" customFormat="1" x14ac:dyDescent="0.3">
      <c r="A166" s="310"/>
      <c r="B166" s="310"/>
      <c r="C166" s="310"/>
    </row>
    <row r="167" spans="1:3" s="147" customFormat="1" x14ac:dyDescent="0.3">
      <c r="A167" s="310"/>
      <c r="B167" s="310"/>
      <c r="C167" s="310"/>
    </row>
    <row r="168" spans="1:3" s="147" customFormat="1" x14ac:dyDescent="0.3">
      <c r="A168" s="310"/>
      <c r="B168" s="310"/>
      <c r="C168" s="310"/>
    </row>
    <row r="169" spans="1:3" s="147" customFormat="1" x14ac:dyDescent="0.3">
      <c r="A169" s="310"/>
      <c r="B169" s="310"/>
      <c r="C169" s="310"/>
    </row>
    <row r="170" spans="1:3" s="147" customFormat="1" x14ac:dyDescent="0.3">
      <c r="A170" s="310"/>
      <c r="B170" s="310"/>
      <c r="C170" s="310"/>
    </row>
    <row r="171" spans="1:3" s="147" customFormat="1" x14ac:dyDescent="0.3">
      <c r="A171" s="310"/>
      <c r="B171" s="310"/>
      <c r="C171" s="310"/>
    </row>
    <row r="172" spans="1:3" s="147" customFormat="1" x14ac:dyDescent="0.3">
      <c r="A172" s="310"/>
      <c r="B172" s="310"/>
      <c r="C172" s="310"/>
    </row>
    <row r="173" spans="1:3" s="147" customFormat="1" x14ac:dyDescent="0.3">
      <c r="A173" s="310"/>
      <c r="B173" s="310"/>
      <c r="C173" s="310"/>
    </row>
    <row r="174" spans="1:3" s="147" customFormat="1" x14ac:dyDescent="0.3">
      <c r="A174" s="310"/>
      <c r="B174" s="310"/>
      <c r="C174" s="310"/>
    </row>
    <row r="175" spans="1:3" s="147" customFormat="1" x14ac:dyDescent="0.3">
      <c r="A175" s="310"/>
      <c r="B175" s="310"/>
      <c r="C175" s="310"/>
    </row>
    <row r="176" spans="1:3" s="147" customFormat="1" x14ac:dyDescent="0.3">
      <c r="A176" s="310"/>
      <c r="B176" s="310"/>
      <c r="C176" s="310"/>
    </row>
    <row r="177" spans="1:3" s="147" customFormat="1" x14ac:dyDescent="0.3">
      <c r="A177" s="310"/>
      <c r="B177" s="310"/>
      <c r="C177" s="310"/>
    </row>
    <row r="178" spans="1:3" s="147" customFormat="1" x14ac:dyDescent="0.3">
      <c r="A178" s="310"/>
      <c r="B178" s="310"/>
      <c r="C178" s="310"/>
    </row>
    <row r="179" spans="1:3" s="147" customFormat="1" x14ac:dyDescent="0.3">
      <c r="A179" s="310"/>
      <c r="B179" s="310"/>
      <c r="C179" s="310"/>
    </row>
    <row r="180" spans="1:3" s="147" customFormat="1" x14ac:dyDescent="0.3">
      <c r="A180" s="310"/>
      <c r="B180" s="310"/>
      <c r="C180" s="310"/>
    </row>
    <row r="181" spans="1:3" s="147" customFormat="1" x14ac:dyDescent="0.3">
      <c r="A181" s="310"/>
      <c r="B181" s="310"/>
      <c r="C181" s="310"/>
    </row>
    <row r="182" spans="1:3" s="147" customFormat="1" x14ac:dyDescent="0.3">
      <c r="A182" s="310"/>
      <c r="B182" s="310"/>
      <c r="C182" s="310"/>
    </row>
    <row r="183" spans="1:3" s="147" customFormat="1" x14ac:dyDescent="0.3">
      <c r="A183" s="310"/>
      <c r="B183" s="310"/>
      <c r="C183" s="310"/>
    </row>
    <row r="184" spans="1:3" s="147" customFormat="1" x14ac:dyDescent="0.3">
      <c r="A184" s="310"/>
      <c r="B184" s="310"/>
      <c r="C184" s="310"/>
    </row>
    <row r="185" spans="1:3" s="147" customFormat="1" x14ac:dyDescent="0.3">
      <c r="A185" s="310"/>
      <c r="B185" s="310"/>
      <c r="C185" s="310"/>
    </row>
    <row r="186" spans="1:3" s="147" customFormat="1" x14ac:dyDescent="0.3">
      <c r="A186" s="310"/>
      <c r="B186" s="310"/>
      <c r="C186" s="310"/>
    </row>
    <row r="187" spans="1:3" s="147" customFormat="1" x14ac:dyDescent="0.3">
      <c r="A187" s="310"/>
      <c r="B187" s="310"/>
      <c r="C187" s="310"/>
    </row>
    <row r="188" spans="1:3" s="147" customFormat="1" x14ac:dyDescent="0.3">
      <c r="A188" s="310"/>
      <c r="B188" s="310"/>
      <c r="C188" s="310"/>
    </row>
    <row r="189" spans="1:3" s="147" customFormat="1" x14ac:dyDescent="0.3">
      <c r="A189" s="310"/>
      <c r="B189" s="310"/>
      <c r="C189" s="310"/>
    </row>
    <row r="190" spans="1:3" s="147" customFormat="1" x14ac:dyDescent="0.3">
      <c r="A190" s="310"/>
      <c r="B190" s="310"/>
      <c r="C190" s="310"/>
    </row>
    <row r="191" spans="1:3" s="147" customFormat="1" x14ac:dyDescent="0.3">
      <c r="A191" s="310"/>
      <c r="B191" s="310"/>
      <c r="C191" s="310"/>
    </row>
    <row r="192" spans="1:3" s="147" customFormat="1" x14ac:dyDescent="0.3">
      <c r="A192" s="310"/>
      <c r="B192" s="310"/>
      <c r="C192" s="310"/>
    </row>
    <row r="193" spans="1:3" s="147" customFormat="1" x14ac:dyDescent="0.3">
      <c r="A193" s="310"/>
      <c r="B193" s="310"/>
      <c r="C193" s="310"/>
    </row>
    <row r="194" spans="1:3" s="147" customFormat="1" x14ac:dyDescent="0.3">
      <c r="A194" s="310"/>
      <c r="B194" s="310"/>
      <c r="C194" s="310"/>
    </row>
    <row r="195" spans="1:3" s="147" customFormat="1" x14ac:dyDescent="0.3">
      <c r="A195" s="310"/>
      <c r="B195" s="310"/>
      <c r="C195" s="310"/>
    </row>
    <row r="196" spans="1:3" s="147" customFormat="1" x14ac:dyDescent="0.3">
      <c r="A196" s="310"/>
      <c r="B196" s="310"/>
      <c r="C196" s="310"/>
    </row>
    <row r="197" spans="1:3" s="147" customFormat="1" x14ac:dyDescent="0.3">
      <c r="A197" s="310"/>
      <c r="B197" s="310"/>
      <c r="C197" s="310"/>
    </row>
    <row r="198" spans="1:3" s="147" customFormat="1" x14ac:dyDescent="0.3">
      <c r="A198" s="310"/>
      <c r="B198" s="310"/>
      <c r="C198" s="310"/>
    </row>
    <row r="199" spans="1:3" s="147" customFormat="1" x14ac:dyDescent="0.3">
      <c r="A199" s="310"/>
      <c r="B199" s="310"/>
      <c r="C199" s="310"/>
    </row>
    <row r="200" spans="1:3" s="147" customFormat="1" x14ac:dyDescent="0.3">
      <c r="A200" s="310"/>
      <c r="B200" s="310"/>
      <c r="C200" s="310"/>
    </row>
    <row r="201" spans="1:3" s="147" customFormat="1" x14ac:dyDescent="0.3">
      <c r="A201" s="310"/>
      <c r="B201" s="310"/>
      <c r="C201" s="310"/>
    </row>
    <row r="202" spans="1:3" s="147" customFormat="1" x14ac:dyDescent="0.3">
      <c r="A202" s="310"/>
      <c r="B202" s="310"/>
      <c r="C202" s="310"/>
    </row>
    <row r="203" spans="1:3" s="147" customFormat="1" x14ac:dyDescent="0.3">
      <c r="A203" s="310"/>
      <c r="B203" s="310"/>
      <c r="C203" s="310"/>
    </row>
    <row r="204" spans="1:3" s="147" customFormat="1" x14ac:dyDescent="0.3">
      <c r="A204" s="310"/>
      <c r="B204" s="310"/>
      <c r="C204" s="310"/>
    </row>
    <row r="205" spans="1:3" s="147" customFormat="1" x14ac:dyDescent="0.3">
      <c r="A205" s="310"/>
      <c r="B205" s="310"/>
      <c r="C205" s="310"/>
    </row>
    <row r="206" spans="1:3" s="147" customFormat="1" x14ac:dyDescent="0.3">
      <c r="A206" s="310"/>
      <c r="B206" s="310"/>
      <c r="C206" s="310"/>
    </row>
    <row r="207" spans="1:3" s="147" customFormat="1" x14ac:dyDescent="0.3">
      <c r="A207" s="310"/>
      <c r="B207" s="310"/>
      <c r="C207" s="310"/>
    </row>
    <row r="208" spans="1:3" s="147" customFormat="1" x14ac:dyDescent="0.3">
      <c r="A208" s="310"/>
      <c r="B208" s="310"/>
      <c r="C208" s="310"/>
    </row>
    <row r="209" spans="1:3" s="147" customFormat="1" x14ac:dyDescent="0.3">
      <c r="A209" s="310"/>
      <c r="B209" s="310"/>
      <c r="C209" s="310"/>
    </row>
    <row r="210" spans="1:3" s="147" customFormat="1" x14ac:dyDescent="0.3">
      <c r="A210" s="310"/>
      <c r="B210" s="310"/>
      <c r="C210" s="310"/>
    </row>
    <row r="211" spans="1:3" s="147" customFormat="1" x14ac:dyDescent="0.3">
      <c r="A211" s="310"/>
      <c r="B211" s="310"/>
      <c r="C211" s="310"/>
    </row>
    <row r="212" spans="1:3" s="147" customFormat="1" x14ac:dyDescent="0.3">
      <c r="A212" s="310"/>
      <c r="B212" s="310"/>
      <c r="C212" s="310"/>
    </row>
    <row r="213" spans="1:3" s="147" customFormat="1" x14ac:dyDescent="0.3">
      <c r="A213" s="310"/>
      <c r="B213" s="310"/>
      <c r="C213" s="310"/>
    </row>
    <row r="214" spans="1:3" s="147" customFormat="1" x14ac:dyDescent="0.3">
      <c r="A214" s="310"/>
      <c r="B214" s="310"/>
      <c r="C214" s="310"/>
    </row>
    <row r="215" spans="1:3" s="147" customFormat="1" x14ac:dyDescent="0.3">
      <c r="A215" s="310"/>
      <c r="B215" s="310"/>
      <c r="C215" s="310"/>
    </row>
    <row r="216" spans="1:3" s="147" customFormat="1" x14ac:dyDescent="0.3">
      <c r="A216" s="310"/>
      <c r="B216" s="310"/>
      <c r="C216" s="310"/>
    </row>
    <row r="217" spans="1:3" s="147" customFormat="1" x14ac:dyDescent="0.3">
      <c r="A217" s="310"/>
      <c r="B217" s="310"/>
      <c r="C217" s="310"/>
    </row>
    <row r="218" spans="1:3" s="147" customFormat="1" x14ac:dyDescent="0.3">
      <c r="A218" s="310"/>
      <c r="B218" s="310"/>
      <c r="C218" s="310"/>
    </row>
    <row r="219" spans="1:3" s="147" customFormat="1" x14ac:dyDescent="0.3">
      <c r="A219" s="310"/>
      <c r="B219" s="310"/>
      <c r="C219" s="310"/>
    </row>
    <row r="220" spans="1:3" s="147" customFormat="1" x14ac:dyDescent="0.3">
      <c r="A220" s="310"/>
      <c r="B220" s="310"/>
      <c r="C220" s="310"/>
    </row>
    <row r="221" spans="1:3" s="147" customFormat="1" x14ac:dyDescent="0.3">
      <c r="A221" s="310"/>
      <c r="B221" s="310"/>
      <c r="C221" s="310"/>
    </row>
    <row r="222" spans="1:3" s="147" customFormat="1" x14ac:dyDescent="0.3">
      <c r="A222" s="310"/>
      <c r="B222" s="310"/>
      <c r="C222" s="310"/>
    </row>
    <row r="223" spans="1:3" s="147" customFormat="1" x14ac:dyDescent="0.3">
      <c r="A223" s="310"/>
      <c r="B223" s="310"/>
      <c r="C223" s="310"/>
    </row>
    <row r="224" spans="1:3" s="147" customFormat="1" x14ac:dyDescent="0.3">
      <c r="A224" s="310"/>
      <c r="B224" s="310"/>
      <c r="C224" s="310"/>
    </row>
    <row r="225" spans="1:3" s="147" customFormat="1" x14ac:dyDescent="0.3">
      <c r="A225" s="310"/>
      <c r="B225" s="310"/>
      <c r="C225" s="310"/>
    </row>
    <row r="226" spans="1:3" s="147" customFormat="1" x14ac:dyDescent="0.3">
      <c r="A226" s="310"/>
      <c r="B226" s="310"/>
      <c r="C226" s="310"/>
    </row>
    <row r="227" spans="1:3" s="147" customFormat="1" x14ac:dyDescent="0.3">
      <c r="A227" s="310"/>
      <c r="B227" s="310"/>
      <c r="C227" s="310"/>
    </row>
    <row r="228" spans="1:3" s="147" customFormat="1" x14ac:dyDescent="0.3">
      <c r="A228" s="310"/>
      <c r="B228" s="310"/>
      <c r="C228" s="310"/>
    </row>
    <row r="229" spans="1:3" s="147" customFormat="1" x14ac:dyDescent="0.3">
      <c r="A229" s="310"/>
      <c r="B229" s="310"/>
      <c r="C229" s="310"/>
    </row>
    <row r="230" spans="1:3" s="147" customFormat="1" x14ac:dyDescent="0.3">
      <c r="A230" s="310"/>
      <c r="B230" s="310"/>
      <c r="C230" s="310"/>
    </row>
    <row r="231" spans="1:3" s="147" customFormat="1" x14ac:dyDescent="0.3">
      <c r="A231" s="310"/>
      <c r="B231" s="310"/>
      <c r="C231" s="310"/>
    </row>
    <row r="232" spans="1:3" s="147" customFormat="1" x14ac:dyDescent="0.3">
      <c r="A232" s="310"/>
      <c r="B232" s="310"/>
      <c r="C232" s="310"/>
    </row>
    <row r="233" spans="1:3" s="147" customFormat="1" x14ac:dyDescent="0.3">
      <c r="A233" s="310"/>
      <c r="B233" s="310"/>
      <c r="C233" s="310"/>
    </row>
    <row r="234" spans="1:3" s="147" customFormat="1" x14ac:dyDescent="0.3">
      <c r="A234" s="310"/>
      <c r="B234" s="310"/>
      <c r="C234" s="310"/>
    </row>
    <row r="235" spans="1:3" s="147" customFormat="1" x14ac:dyDescent="0.3">
      <c r="A235" s="310"/>
      <c r="B235" s="310"/>
      <c r="C235" s="310"/>
    </row>
    <row r="236" spans="1:3" s="147" customFormat="1" x14ac:dyDescent="0.3">
      <c r="A236" s="310"/>
      <c r="B236" s="310"/>
      <c r="C236" s="310"/>
    </row>
    <row r="237" spans="1:3" s="147" customFormat="1" x14ac:dyDescent="0.3">
      <c r="A237" s="310"/>
      <c r="B237" s="310"/>
      <c r="C237" s="310"/>
    </row>
    <row r="238" spans="1:3" s="147" customFormat="1" x14ac:dyDescent="0.3">
      <c r="A238" s="310"/>
      <c r="B238" s="310"/>
      <c r="C238" s="310"/>
    </row>
    <row r="239" spans="1:3" s="147" customFormat="1" x14ac:dyDescent="0.3">
      <c r="A239" s="310"/>
      <c r="B239" s="310"/>
      <c r="C239" s="310"/>
    </row>
    <row r="240" spans="1:3" s="147" customFormat="1" x14ac:dyDescent="0.3">
      <c r="A240" s="310"/>
      <c r="B240" s="310"/>
      <c r="C240" s="310"/>
    </row>
    <row r="241" spans="1:3" s="147" customFormat="1" x14ac:dyDescent="0.3">
      <c r="A241" s="310"/>
      <c r="B241" s="310"/>
      <c r="C241" s="310"/>
    </row>
    <row r="242" spans="1:3" s="147" customFormat="1" x14ac:dyDescent="0.3">
      <c r="A242" s="310"/>
      <c r="B242" s="310"/>
      <c r="C242" s="310"/>
    </row>
    <row r="243" spans="1:3" s="147" customFormat="1" x14ac:dyDescent="0.3">
      <c r="A243" s="310"/>
      <c r="B243" s="310"/>
      <c r="C243" s="310"/>
    </row>
    <row r="244" spans="1:3" s="147" customFormat="1" x14ac:dyDescent="0.3">
      <c r="A244" s="310"/>
      <c r="B244" s="310"/>
      <c r="C244" s="310"/>
    </row>
    <row r="245" spans="1:3" s="147" customFormat="1" x14ac:dyDescent="0.3">
      <c r="A245" s="310"/>
      <c r="B245" s="310"/>
      <c r="C245" s="310"/>
    </row>
    <row r="246" spans="1:3" s="147" customFormat="1" x14ac:dyDescent="0.3">
      <c r="A246" s="310"/>
      <c r="B246" s="310"/>
      <c r="C246" s="310"/>
    </row>
    <row r="247" spans="1:3" s="147" customFormat="1" x14ac:dyDescent="0.3">
      <c r="A247" s="310"/>
      <c r="B247" s="310"/>
      <c r="C247" s="310"/>
    </row>
    <row r="248" spans="1:3" s="147" customFormat="1" x14ac:dyDescent="0.3">
      <c r="A248" s="310"/>
      <c r="B248" s="310"/>
      <c r="C248" s="310"/>
    </row>
    <row r="249" spans="1:3" s="147" customFormat="1" x14ac:dyDescent="0.3">
      <c r="A249" s="310"/>
      <c r="B249" s="310"/>
      <c r="C249" s="310"/>
    </row>
    <row r="250" spans="1:3" s="147" customFormat="1" x14ac:dyDescent="0.3">
      <c r="A250" s="310"/>
      <c r="B250" s="310"/>
      <c r="C250" s="310"/>
    </row>
    <row r="251" spans="1:3" s="147" customFormat="1" x14ac:dyDescent="0.3">
      <c r="A251" s="310"/>
      <c r="B251" s="310"/>
      <c r="C251" s="310"/>
    </row>
    <row r="252" spans="1:3" s="147" customFormat="1" x14ac:dyDescent="0.3">
      <c r="A252" s="310"/>
      <c r="B252" s="310"/>
      <c r="C252" s="310"/>
    </row>
    <row r="253" spans="1:3" s="147" customFormat="1" x14ac:dyDescent="0.3">
      <c r="A253" s="310"/>
      <c r="B253" s="310"/>
      <c r="C253" s="310"/>
    </row>
    <row r="254" spans="1:3" s="147" customFormat="1" x14ac:dyDescent="0.3">
      <c r="A254" s="310"/>
      <c r="B254" s="310"/>
      <c r="C254" s="310"/>
    </row>
    <row r="255" spans="1:3" s="147" customFormat="1" x14ac:dyDescent="0.3">
      <c r="A255" s="310"/>
      <c r="B255" s="310"/>
      <c r="C255" s="310"/>
    </row>
    <row r="256" spans="1:3" s="147" customFormat="1" x14ac:dyDescent="0.3">
      <c r="A256" s="310"/>
      <c r="B256" s="310"/>
      <c r="C256" s="310"/>
    </row>
    <row r="257" spans="1:3" s="147" customFormat="1" x14ac:dyDescent="0.3">
      <c r="A257" s="310"/>
      <c r="B257" s="310"/>
      <c r="C257" s="310"/>
    </row>
    <row r="258" spans="1:3" s="147" customFormat="1" x14ac:dyDescent="0.3">
      <c r="A258" s="310"/>
      <c r="B258" s="310"/>
      <c r="C258" s="310"/>
    </row>
    <row r="259" spans="1:3" s="147" customFormat="1" x14ac:dyDescent="0.3">
      <c r="A259" s="310"/>
      <c r="B259" s="310"/>
      <c r="C259" s="310"/>
    </row>
    <row r="260" spans="1:3" s="147" customFormat="1" x14ac:dyDescent="0.3">
      <c r="A260" s="310"/>
      <c r="B260" s="310"/>
      <c r="C260" s="310"/>
    </row>
    <row r="261" spans="1:3" s="147" customFormat="1" x14ac:dyDescent="0.3">
      <c r="A261" s="310"/>
      <c r="B261" s="310"/>
      <c r="C261" s="310"/>
    </row>
    <row r="262" spans="1:3" s="147" customFormat="1" x14ac:dyDescent="0.3">
      <c r="A262" s="310"/>
      <c r="B262" s="310"/>
      <c r="C262" s="310"/>
    </row>
    <row r="263" spans="1:3" s="147" customFormat="1" x14ac:dyDescent="0.3">
      <c r="A263" s="310"/>
      <c r="B263" s="310"/>
      <c r="C263" s="310"/>
    </row>
    <row r="264" spans="1:3" s="147" customFormat="1" x14ac:dyDescent="0.3">
      <c r="A264" s="310"/>
      <c r="B264" s="310"/>
      <c r="C264" s="310"/>
    </row>
    <row r="265" spans="1:3" s="147" customFormat="1" x14ac:dyDescent="0.3">
      <c r="A265" s="310"/>
      <c r="B265" s="310"/>
      <c r="C265" s="310"/>
    </row>
    <row r="266" spans="1:3" s="147" customFormat="1" x14ac:dyDescent="0.3">
      <c r="A266" s="310"/>
      <c r="B266" s="310"/>
      <c r="C266" s="310"/>
    </row>
    <row r="267" spans="1:3" s="147" customFormat="1" x14ac:dyDescent="0.3">
      <c r="A267" s="310"/>
      <c r="B267" s="310"/>
      <c r="C267" s="310"/>
    </row>
    <row r="268" spans="1:3" s="147" customFormat="1" x14ac:dyDescent="0.3">
      <c r="A268" s="310"/>
      <c r="B268" s="310"/>
      <c r="C268" s="310"/>
    </row>
    <row r="269" spans="1:3" s="147" customFormat="1" x14ac:dyDescent="0.3">
      <c r="A269" s="310"/>
      <c r="B269" s="310"/>
      <c r="C269" s="310"/>
    </row>
    <row r="270" spans="1:3" s="147" customFormat="1" x14ac:dyDescent="0.3">
      <c r="A270" s="310"/>
      <c r="B270" s="310"/>
      <c r="C270" s="310"/>
    </row>
    <row r="271" spans="1:3" s="147" customFormat="1" x14ac:dyDescent="0.3">
      <c r="A271" s="310"/>
      <c r="B271" s="310"/>
      <c r="C271" s="310"/>
    </row>
    <row r="272" spans="1:3" s="147" customFormat="1" x14ac:dyDescent="0.3">
      <c r="A272" s="310"/>
      <c r="B272" s="310"/>
      <c r="C272" s="310"/>
    </row>
    <row r="273" spans="1:3" s="147" customFormat="1" x14ac:dyDescent="0.3">
      <c r="A273" s="310"/>
      <c r="B273" s="310"/>
      <c r="C273" s="310"/>
    </row>
    <row r="274" spans="1:3" s="147" customFormat="1" x14ac:dyDescent="0.3">
      <c r="A274" s="310"/>
      <c r="B274" s="310"/>
      <c r="C274" s="310"/>
    </row>
    <row r="275" spans="1:3" s="147" customFormat="1" x14ac:dyDescent="0.3">
      <c r="A275" s="310"/>
      <c r="B275" s="310"/>
      <c r="C275" s="310"/>
    </row>
    <row r="276" spans="1:3" s="147" customFormat="1" x14ac:dyDescent="0.3">
      <c r="A276" s="310"/>
      <c r="B276" s="310"/>
      <c r="C276" s="310"/>
    </row>
    <row r="277" spans="1:3" s="147" customFormat="1" x14ac:dyDescent="0.3">
      <c r="A277" s="310"/>
      <c r="B277" s="310"/>
      <c r="C277" s="310"/>
    </row>
    <row r="278" spans="1:3" s="147" customFormat="1" x14ac:dyDescent="0.3">
      <c r="A278" s="310"/>
      <c r="B278" s="310"/>
      <c r="C278" s="310"/>
    </row>
    <row r="279" spans="1:3" s="147" customFormat="1" x14ac:dyDescent="0.3">
      <c r="A279" s="310"/>
      <c r="B279" s="310"/>
      <c r="C279" s="310"/>
    </row>
    <row r="280" spans="1:3" s="147" customFormat="1" x14ac:dyDescent="0.3">
      <c r="A280" s="310"/>
      <c r="B280" s="310"/>
      <c r="C280" s="310"/>
    </row>
    <row r="281" spans="1:3" s="147" customFormat="1" x14ac:dyDescent="0.3">
      <c r="A281" s="310"/>
      <c r="B281" s="310"/>
      <c r="C281" s="310"/>
    </row>
    <row r="282" spans="1:3" s="147" customFormat="1" x14ac:dyDescent="0.3">
      <c r="A282" s="310"/>
      <c r="B282" s="310"/>
      <c r="C282" s="310"/>
    </row>
    <row r="283" spans="1:3" s="147" customFormat="1" x14ac:dyDescent="0.3">
      <c r="A283" s="310"/>
      <c r="B283" s="310"/>
      <c r="C283" s="310"/>
    </row>
    <row r="284" spans="1:3" s="147" customFormat="1" x14ac:dyDescent="0.3">
      <c r="A284" s="310"/>
      <c r="B284" s="310"/>
      <c r="C284" s="310"/>
    </row>
    <row r="285" spans="1:3" s="147" customFormat="1" x14ac:dyDescent="0.3">
      <c r="A285" s="310"/>
      <c r="B285" s="310"/>
      <c r="C285" s="310"/>
    </row>
    <row r="286" spans="1:3" s="147" customFormat="1" x14ac:dyDescent="0.3">
      <c r="A286" s="310"/>
      <c r="B286" s="310"/>
      <c r="C286" s="310"/>
    </row>
    <row r="287" spans="1:3" s="147" customFormat="1" x14ac:dyDescent="0.3">
      <c r="A287" s="310"/>
      <c r="B287" s="310"/>
      <c r="C287" s="310"/>
    </row>
    <row r="288" spans="1:3" s="147" customFormat="1" x14ac:dyDescent="0.3">
      <c r="A288" s="310"/>
      <c r="B288" s="310"/>
      <c r="C288" s="310"/>
    </row>
    <row r="289" spans="1:3" s="147" customFormat="1" x14ac:dyDescent="0.3">
      <c r="A289" s="310"/>
      <c r="B289" s="310"/>
      <c r="C289" s="310"/>
    </row>
    <row r="290" spans="1:3" s="147" customFormat="1" x14ac:dyDescent="0.3">
      <c r="A290" s="310"/>
      <c r="B290" s="310"/>
      <c r="C290" s="310"/>
    </row>
    <row r="291" spans="1:3" s="147" customFormat="1" x14ac:dyDescent="0.3">
      <c r="A291" s="310"/>
      <c r="B291" s="310"/>
      <c r="C291" s="310"/>
    </row>
    <row r="292" spans="1:3" s="147" customFormat="1" x14ac:dyDescent="0.3">
      <c r="A292" s="310"/>
      <c r="B292" s="310"/>
      <c r="C292" s="310"/>
    </row>
    <row r="293" spans="1:3" s="147" customFormat="1" x14ac:dyDescent="0.3">
      <c r="A293" s="310"/>
      <c r="B293" s="310"/>
      <c r="C293" s="310"/>
    </row>
    <row r="294" spans="1:3" s="147" customFormat="1" x14ac:dyDescent="0.3">
      <c r="A294" s="310"/>
      <c r="B294" s="310"/>
      <c r="C294" s="310"/>
    </row>
    <row r="295" spans="1:3" s="147" customFormat="1" x14ac:dyDescent="0.3">
      <c r="A295" s="310"/>
      <c r="B295" s="310"/>
      <c r="C295" s="310"/>
    </row>
    <row r="296" spans="1:3" s="147" customFormat="1" x14ac:dyDescent="0.3">
      <c r="A296" s="310"/>
      <c r="B296" s="310"/>
      <c r="C296" s="310"/>
    </row>
    <row r="297" spans="1:3" s="147" customFormat="1" x14ac:dyDescent="0.3">
      <c r="A297" s="310"/>
      <c r="B297" s="310"/>
      <c r="C297" s="310"/>
    </row>
    <row r="298" spans="1:3" s="147" customFormat="1" x14ac:dyDescent="0.3">
      <c r="A298" s="310"/>
      <c r="B298" s="310"/>
      <c r="C298" s="310"/>
    </row>
    <row r="299" spans="1:3" s="147" customFormat="1" x14ac:dyDescent="0.3">
      <c r="A299" s="310"/>
      <c r="B299" s="310"/>
      <c r="C299" s="310"/>
    </row>
    <row r="300" spans="1:3" s="147" customFormat="1" x14ac:dyDescent="0.3">
      <c r="A300" s="310"/>
      <c r="B300" s="310"/>
      <c r="C300" s="310"/>
    </row>
    <row r="301" spans="1:3" s="147" customFormat="1" x14ac:dyDescent="0.3">
      <c r="A301" s="310"/>
      <c r="B301" s="310"/>
      <c r="C301" s="310"/>
    </row>
    <row r="302" spans="1:3" s="147" customFormat="1" x14ac:dyDescent="0.3">
      <c r="A302" s="310"/>
      <c r="B302" s="310"/>
      <c r="C302" s="310"/>
    </row>
    <row r="303" spans="1:3" s="147" customFormat="1" x14ac:dyDescent="0.3">
      <c r="A303" s="310"/>
      <c r="B303" s="310"/>
      <c r="C303" s="310"/>
    </row>
    <row r="304" spans="1:3" s="147" customFormat="1" x14ac:dyDescent="0.3">
      <c r="A304" s="310"/>
      <c r="B304" s="310"/>
      <c r="C304" s="310"/>
    </row>
    <row r="305" spans="1:3" s="147" customFormat="1" x14ac:dyDescent="0.3">
      <c r="A305" s="310"/>
      <c r="B305" s="310"/>
      <c r="C305" s="310"/>
    </row>
    <row r="306" spans="1:3" s="147" customFormat="1" x14ac:dyDescent="0.3">
      <c r="A306" s="310"/>
      <c r="B306" s="310"/>
      <c r="C306" s="310"/>
    </row>
    <row r="307" spans="1:3" s="147" customFormat="1" x14ac:dyDescent="0.3">
      <c r="A307" s="310"/>
      <c r="B307" s="310"/>
      <c r="C307" s="310"/>
    </row>
    <row r="308" spans="1:3" s="147" customFormat="1" x14ac:dyDescent="0.3">
      <c r="A308" s="310"/>
      <c r="B308" s="310"/>
      <c r="C308" s="310"/>
    </row>
    <row r="309" spans="1:3" s="147" customFormat="1" x14ac:dyDescent="0.3">
      <c r="A309" s="310"/>
      <c r="B309" s="310"/>
      <c r="C309" s="310"/>
    </row>
    <row r="310" spans="1:3" s="147" customFormat="1" x14ac:dyDescent="0.3">
      <c r="A310" s="310"/>
      <c r="B310" s="310"/>
      <c r="C310" s="310"/>
    </row>
    <row r="311" spans="1:3" s="147" customFormat="1" x14ac:dyDescent="0.3">
      <c r="A311" s="310"/>
      <c r="B311" s="310"/>
      <c r="C311" s="310"/>
    </row>
    <row r="312" spans="1:3" s="147" customFormat="1" x14ac:dyDescent="0.3">
      <c r="A312" s="310"/>
      <c r="B312" s="310"/>
      <c r="C312" s="310"/>
    </row>
    <row r="313" spans="1:3" s="147" customFormat="1" x14ac:dyDescent="0.3">
      <c r="A313" s="310"/>
      <c r="B313" s="310"/>
      <c r="C313" s="310"/>
    </row>
    <row r="314" spans="1:3" s="147" customFormat="1" x14ac:dyDescent="0.3">
      <c r="A314" s="310"/>
      <c r="B314" s="310"/>
      <c r="C314" s="310"/>
    </row>
    <row r="315" spans="1:3" s="147" customFormat="1" x14ac:dyDescent="0.3">
      <c r="A315" s="310"/>
      <c r="B315" s="310"/>
      <c r="C315" s="310"/>
    </row>
    <row r="316" spans="1:3" s="147" customFormat="1" x14ac:dyDescent="0.3">
      <c r="A316" s="310"/>
      <c r="B316" s="310"/>
      <c r="C316" s="310"/>
    </row>
    <row r="317" spans="1:3" s="147" customFormat="1" x14ac:dyDescent="0.3">
      <c r="A317" s="310"/>
      <c r="B317" s="310"/>
      <c r="C317" s="310"/>
    </row>
    <row r="318" spans="1:3" s="147" customFormat="1" x14ac:dyDescent="0.3">
      <c r="A318" s="310"/>
      <c r="B318" s="310"/>
      <c r="C318" s="310"/>
    </row>
    <row r="319" spans="1:3" s="147" customFormat="1" x14ac:dyDescent="0.3">
      <c r="A319" s="310"/>
      <c r="B319" s="310"/>
      <c r="C319" s="310"/>
    </row>
    <row r="320" spans="1:3" s="147" customFormat="1" x14ac:dyDescent="0.3">
      <c r="A320" s="310"/>
      <c r="B320" s="310"/>
      <c r="C320" s="310"/>
    </row>
    <row r="321" spans="1:3" s="147" customFormat="1" x14ac:dyDescent="0.3">
      <c r="A321" s="310"/>
      <c r="B321" s="310"/>
      <c r="C321" s="310"/>
    </row>
    <row r="322" spans="1:3" s="147" customFormat="1" x14ac:dyDescent="0.3">
      <c r="A322" s="310"/>
      <c r="B322" s="310"/>
      <c r="C322" s="310"/>
    </row>
    <row r="323" spans="1:3" s="147" customFormat="1" x14ac:dyDescent="0.3">
      <c r="A323" s="310"/>
      <c r="B323" s="310"/>
      <c r="C323" s="310"/>
    </row>
    <row r="324" spans="1:3" s="147" customFormat="1" x14ac:dyDescent="0.3">
      <c r="A324" s="310"/>
      <c r="B324" s="310"/>
      <c r="C324" s="310"/>
    </row>
    <row r="325" spans="1:3" s="147" customFormat="1" x14ac:dyDescent="0.3">
      <c r="A325" s="310"/>
      <c r="B325" s="310"/>
      <c r="C325" s="310"/>
    </row>
    <row r="326" spans="1:3" s="147" customFormat="1" x14ac:dyDescent="0.3">
      <c r="A326" s="310"/>
      <c r="B326" s="310"/>
      <c r="C326" s="310"/>
    </row>
    <row r="327" spans="1:3" s="147" customFormat="1" x14ac:dyDescent="0.3">
      <c r="A327" s="310"/>
      <c r="B327" s="310"/>
      <c r="C327" s="310"/>
    </row>
    <row r="328" spans="1:3" s="147" customFormat="1" x14ac:dyDescent="0.3">
      <c r="A328" s="310"/>
      <c r="B328" s="310"/>
      <c r="C328" s="310"/>
    </row>
    <row r="329" spans="1:3" s="147" customFormat="1" x14ac:dyDescent="0.3">
      <c r="A329" s="310"/>
      <c r="B329" s="310"/>
      <c r="C329" s="310"/>
    </row>
    <row r="330" spans="1:3" s="147" customFormat="1" x14ac:dyDescent="0.3">
      <c r="A330" s="310"/>
      <c r="B330" s="310"/>
      <c r="C330" s="310"/>
    </row>
    <row r="331" spans="1:3" s="147" customFormat="1" x14ac:dyDescent="0.3">
      <c r="A331" s="310"/>
      <c r="B331" s="310"/>
      <c r="C331" s="310"/>
    </row>
    <row r="332" spans="1:3" s="147" customFormat="1" x14ac:dyDescent="0.3">
      <c r="A332" s="310"/>
      <c r="B332" s="310"/>
      <c r="C332" s="310"/>
    </row>
    <row r="333" spans="1:3" s="147" customFormat="1" x14ac:dyDescent="0.3">
      <c r="A333" s="310"/>
      <c r="B333" s="310"/>
      <c r="C333" s="310"/>
    </row>
    <row r="334" spans="1:3" s="147" customFormat="1" x14ac:dyDescent="0.3">
      <c r="A334" s="310"/>
      <c r="B334" s="310"/>
      <c r="C334" s="310"/>
    </row>
    <row r="335" spans="1:3" s="147" customFormat="1" x14ac:dyDescent="0.3">
      <c r="A335" s="310"/>
      <c r="B335" s="310"/>
      <c r="C335" s="310"/>
    </row>
    <row r="336" spans="1:3" s="147" customFormat="1" x14ac:dyDescent="0.3">
      <c r="A336" s="310"/>
      <c r="B336" s="310"/>
      <c r="C336" s="310"/>
    </row>
    <row r="337" spans="1:3" s="147" customFormat="1" x14ac:dyDescent="0.3">
      <c r="A337" s="310"/>
      <c r="B337" s="310"/>
      <c r="C337" s="310"/>
    </row>
    <row r="338" spans="1:3" s="147" customFormat="1" x14ac:dyDescent="0.3">
      <c r="A338" s="310"/>
      <c r="B338" s="310"/>
      <c r="C338" s="310"/>
    </row>
    <row r="339" spans="1:3" s="147" customFormat="1" x14ac:dyDescent="0.3">
      <c r="A339" s="310"/>
      <c r="B339" s="310"/>
      <c r="C339" s="310"/>
    </row>
    <row r="340" spans="1:3" s="147" customFormat="1" x14ac:dyDescent="0.3">
      <c r="A340" s="310"/>
      <c r="B340" s="310"/>
      <c r="C340" s="310"/>
    </row>
    <row r="341" spans="1:3" s="147" customFormat="1" x14ac:dyDescent="0.3">
      <c r="A341" s="310"/>
      <c r="B341" s="310"/>
      <c r="C341" s="310"/>
    </row>
    <row r="342" spans="1:3" s="147" customFormat="1" x14ac:dyDescent="0.3">
      <c r="A342" s="310"/>
      <c r="B342" s="310"/>
      <c r="C342" s="310"/>
    </row>
    <row r="343" spans="1:3" s="147" customFormat="1" x14ac:dyDescent="0.3">
      <c r="A343" s="310"/>
      <c r="B343" s="310"/>
      <c r="C343" s="310"/>
    </row>
    <row r="344" spans="1:3" s="147" customFormat="1" x14ac:dyDescent="0.3">
      <c r="A344" s="310"/>
      <c r="B344" s="310"/>
      <c r="C344" s="310"/>
    </row>
    <row r="345" spans="1:3" s="147" customFormat="1" x14ac:dyDescent="0.3">
      <c r="A345" s="310"/>
      <c r="B345" s="310"/>
      <c r="C345" s="310"/>
    </row>
    <row r="346" spans="1:3" s="147" customFormat="1" x14ac:dyDescent="0.3">
      <c r="A346" s="310"/>
      <c r="B346" s="310"/>
      <c r="C346" s="310"/>
    </row>
    <row r="347" spans="1:3" s="147" customFormat="1" x14ac:dyDescent="0.3">
      <c r="A347" s="310"/>
      <c r="B347" s="310"/>
      <c r="C347" s="310"/>
    </row>
    <row r="348" spans="1:3" s="147" customFormat="1" x14ac:dyDescent="0.3">
      <c r="A348" s="310"/>
      <c r="B348" s="310"/>
      <c r="C348" s="310"/>
    </row>
    <row r="349" spans="1:3" s="147" customFormat="1" x14ac:dyDescent="0.3">
      <c r="A349" s="310"/>
      <c r="B349" s="310"/>
      <c r="C349" s="310"/>
    </row>
    <row r="350" spans="1:3" s="147" customFormat="1" x14ac:dyDescent="0.3">
      <c r="A350" s="310"/>
      <c r="B350" s="310"/>
      <c r="C350" s="310"/>
    </row>
    <row r="351" spans="1:3" s="147" customFormat="1" x14ac:dyDescent="0.3">
      <c r="A351" s="310"/>
      <c r="B351" s="310"/>
      <c r="C351" s="310"/>
    </row>
    <row r="352" spans="1:3" s="147" customFormat="1" x14ac:dyDescent="0.3">
      <c r="A352" s="310"/>
      <c r="B352" s="310"/>
      <c r="C352" s="310"/>
    </row>
    <row r="353" spans="1:3" s="147" customFormat="1" x14ac:dyDescent="0.3">
      <c r="A353" s="310"/>
      <c r="B353" s="310"/>
      <c r="C353" s="310"/>
    </row>
    <row r="354" spans="1:3" s="147" customFormat="1" x14ac:dyDescent="0.3">
      <c r="A354" s="310"/>
      <c r="B354" s="310"/>
      <c r="C354" s="310"/>
    </row>
    <row r="355" spans="1:3" s="147" customFormat="1" x14ac:dyDescent="0.3">
      <c r="A355" s="310"/>
      <c r="B355" s="310"/>
      <c r="C355" s="310"/>
    </row>
    <row r="356" spans="1:3" s="147" customFormat="1" x14ac:dyDescent="0.3">
      <c r="A356" s="310"/>
      <c r="B356" s="310"/>
      <c r="C356" s="310"/>
    </row>
    <row r="357" spans="1:3" s="147" customFormat="1" x14ac:dyDescent="0.3">
      <c r="A357" s="310"/>
      <c r="B357" s="310"/>
      <c r="C357" s="310"/>
    </row>
    <row r="358" spans="1:3" s="147" customFormat="1" x14ac:dyDescent="0.3">
      <c r="A358" s="310"/>
      <c r="B358" s="310"/>
      <c r="C358" s="310"/>
    </row>
    <row r="359" spans="1:3" s="147" customFormat="1" x14ac:dyDescent="0.3">
      <c r="A359" s="310"/>
      <c r="B359" s="310"/>
      <c r="C359" s="310"/>
    </row>
    <row r="360" spans="1:3" s="147" customFormat="1" x14ac:dyDescent="0.3">
      <c r="A360" s="310"/>
      <c r="B360" s="310"/>
      <c r="C360" s="310"/>
    </row>
    <row r="361" spans="1:3" s="147" customFormat="1" x14ac:dyDescent="0.3">
      <c r="A361" s="310"/>
      <c r="B361" s="310"/>
      <c r="C361" s="310"/>
    </row>
    <row r="362" spans="1:3" s="147" customFormat="1" x14ac:dyDescent="0.3">
      <c r="A362" s="310"/>
      <c r="B362" s="310"/>
      <c r="C362" s="310"/>
    </row>
    <row r="363" spans="1:3" s="147" customFormat="1" x14ac:dyDescent="0.3">
      <c r="A363" s="310"/>
      <c r="B363" s="310"/>
      <c r="C363" s="310"/>
    </row>
    <row r="364" spans="1:3" s="147" customFormat="1" x14ac:dyDescent="0.3">
      <c r="A364" s="310"/>
      <c r="B364" s="310"/>
      <c r="C364" s="310"/>
    </row>
    <row r="365" spans="1:3" s="147" customFormat="1" x14ac:dyDescent="0.3">
      <c r="A365" s="310"/>
      <c r="B365" s="310"/>
      <c r="C365" s="310"/>
    </row>
    <row r="366" spans="1:3" s="147" customFormat="1" x14ac:dyDescent="0.3">
      <c r="A366" s="310"/>
      <c r="B366" s="310"/>
      <c r="C366" s="310"/>
    </row>
    <row r="367" spans="1:3" s="147" customFormat="1" x14ac:dyDescent="0.3">
      <c r="A367" s="310"/>
      <c r="B367" s="310"/>
      <c r="C367" s="310"/>
    </row>
    <row r="368" spans="1:3" s="147" customFormat="1" x14ac:dyDescent="0.3">
      <c r="A368" s="310"/>
      <c r="B368" s="310"/>
      <c r="C368" s="310"/>
    </row>
    <row r="369" spans="1:104" s="147" customFormat="1" x14ac:dyDescent="0.3">
      <c r="A369" s="310"/>
      <c r="B369" s="310"/>
      <c r="C369" s="310"/>
    </row>
    <row r="370" spans="1:104" s="147" customFormat="1" x14ac:dyDescent="0.3">
      <c r="A370" s="310"/>
      <c r="B370" s="310"/>
      <c r="C370" s="310"/>
    </row>
    <row r="371" spans="1:104" s="147" customFormat="1" x14ac:dyDescent="0.3">
      <c r="A371" s="310"/>
      <c r="B371" s="310"/>
      <c r="C371" s="310"/>
    </row>
    <row r="372" spans="1:104" s="147" customFormat="1" x14ac:dyDescent="0.3">
      <c r="A372" s="310"/>
      <c r="B372" s="310"/>
      <c r="C372" s="310"/>
    </row>
    <row r="373" spans="1:104" s="147" customFormat="1" x14ac:dyDescent="0.3">
      <c r="A373" s="310"/>
      <c r="B373" s="310"/>
      <c r="C373" s="310"/>
    </row>
    <row r="374" spans="1:104" s="147" customFormat="1" x14ac:dyDescent="0.3">
      <c r="A374" s="310"/>
      <c r="B374" s="310"/>
      <c r="C374" s="310"/>
    </row>
    <row r="375" spans="1:104" s="147" customFormat="1" x14ac:dyDescent="0.3">
      <c r="A375" s="310"/>
      <c r="B375" s="310"/>
      <c r="C375" s="310"/>
    </row>
    <row r="376" spans="1:104" s="147" customFormat="1" x14ac:dyDescent="0.3">
      <c r="A376" s="310"/>
      <c r="B376" s="310"/>
      <c r="C376" s="310"/>
    </row>
    <row r="377" spans="1:104" s="146" customFormat="1" x14ac:dyDescent="0.3">
      <c r="A377" s="310"/>
      <c r="B377" s="310"/>
      <c r="C377" s="310"/>
      <c r="L377" s="147"/>
      <c r="U377" s="147"/>
      <c r="AD377" s="147"/>
      <c r="AE377" s="147"/>
      <c r="AF377" s="147"/>
      <c r="AG377" s="147"/>
      <c r="AH377" s="147"/>
      <c r="AI377" s="147"/>
      <c r="AJ377" s="147"/>
      <c r="AK377" s="147"/>
      <c r="AL377" s="147"/>
      <c r="AM377" s="147"/>
      <c r="AN377" s="147"/>
      <c r="AO377" s="147"/>
      <c r="AP377" s="147"/>
      <c r="AQ377" s="147"/>
      <c r="AR377" s="147"/>
      <c r="AS377" s="147"/>
      <c r="AT377" s="147"/>
      <c r="AU377" s="147"/>
      <c r="AV377" s="147"/>
      <c r="AW377" s="147"/>
      <c r="AX377" s="147"/>
      <c r="AY377" s="147"/>
      <c r="AZ377" s="147"/>
      <c r="BA377" s="147"/>
      <c r="BB377" s="147"/>
      <c r="BC377" s="147"/>
      <c r="BD377" s="147"/>
      <c r="BE377" s="147"/>
      <c r="BF377" s="147"/>
      <c r="BG377" s="147"/>
      <c r="BH377" s="147"/>
      <c r="BI377" s="147"/>
      <c r="BJ377" s="147"/>
      <c r="BK377" s="147"/>
      <c r="BL377" s="147"/>
      <c r="BM377" s="147"/>
      <c r="BN377" s="147"/>
      <c r="BO377" s="147"/>
      <c r="BP377" s="147"/>
      <c r="BQ377" s="147"/>
      <c r="BR377" s="147"/>
      <c r="BS377" s="147"/>
      <c r="BT377" s="147"/>
      <c r="BU377" s="147"/>
      <c r="BV377" s="147"/>
      <c r="BW377" s="147"/>
      <c r="BX377" s="147"/>
      <c r="BY377" s="147"/>
      <c r="BZ377" s="147"/>
      <c r="CA377" s="147"/>
      <c r="CB377" s="147"/>
      <c r="CC377" s="147"/>
      <c r="CD377" s="147"/>
      <c r="CE377" s="147"/>
      <c r="CF377" s="147"/>
      <c r="CG377" s="147"/>
      <c r="CH377" s="147"/>
      <c r="CI377" s="147"/>
      <c r="CJ377" s="147"/>
      <c r="CK377" s="147"/>
      <c r="CL377" s="147"/>
      <c r="CM377" s="147"/>
      <c r="CN377" s="147"/>
      <c r="CO377" s="147"/>
      <c r="CP377" s="147"/>
      <c r="CQ377" s="147"/>
      <c r="CR377" s="147"/>
      <c r="CS377" s="147"/>
      <c r="CT377" s="147"/>
      <c r="CU377" s="147"/>
      <c r="CV377" s="147"/>
      <c r="CW377" s="147"/>
      <c r="CX377" s="147"/>
      <c r="CY377" s="147"/>
      <c r="CZ377" s="147"/>
    </row>
    <row r="378" spans="1:104" s="146" customFormat="1" x14ac:dyDescent="0.3">
      <c r="A378" s="310"/>
      <c r="B378" s="310"/>
      <c r="C378" s="310"/>
      <c r="L378" s="147"/>
      <c r="U378" s="147"/>
      <c r="AD378" s="147"/>
      <c r="AE378" s="147"/>
      <c r="AF378" s="147"/>
      <c r="AG378" s="147"/>
      <c r="AH378" s="147"/>
      <c r="AI378" s="147"/>
      <c r="AJ378" s="147"/>
      <c r="AK378" s="147"/>
      <c r="AL378" s="147"/>
      <c r="AM378" s="147"/>
      <c r="AN378" s="147"/>
      <c r="AO378" s="147"/>
      <c r="AP378" s="147"/>
      <c r="AQ378" s="147"/>
      <c r="AR378" s="147"/>
      <c r="AS378" s="147"/>
      <c r="AT378" s="147"/>
      <c r="AU378" s="147"/>
      <c r="AV378" s="147"/>
      <c r="AW378" s="147"/>
      <c r="AX378" s="147"/>
      <c r="AY378" s="147"/>
      <c r="AZ378" s="147"/>
      <c r="BA378" s="147"/>
      <c r="BB378" s="147"/>
      <c r="BC378" s="147"/>
      <c r="BD378" s="147"/>
      <c r="BE378" s="147"/>
      <c r="BF378" s="147"/>
      <c r="BG378" s="147"/>
      <c r="BH378" s="147"/>
      <c r="BI378" s="147"/>
      <c r="BJ378" s="147"/>
      <c r="BK378" s="147"/>
      <c r="BL378" s="147"/>
      <c r="BM378" s="147"/>
      <c r="BN378" s="147"/>
      <c r="BO378" s="147"/>
      <c r="BP378" s="147"/>
      <c r="BQ378" s="147"/>
      <c r="BR378" s="147"/>
      <c r="BS378" s="147"/>
      <c r="BT378" s="147"/>
      <c r="BU378" s="147"/>
      <c r="BV378" s="147"/>
      <c r="BW378" s="147"/>
      <c r="BX378" s="147"/>
      <c r="BY378" s="147"/>
      <c r="BZ378" s="147"/>
      <c r="CA378" s="147"/>
      <c r="CB378" s="147"/>
      <c r="CC378" s="147"/>
      <c r="CD378" s="147"/>
      <c r="CE378" s="147"/>
      <c r="CF378" s="147"/>
      <c r="CG378" s="147"/>
      <c r="CH378" s="147"/>
      <c r="CI378" s="147"/>
      <c r="CJ378" s="147"/>
      <c r="CK378" s="147"/>
      <c r="CL378" s="147"/>
      <c r="CM378" s="147"/>
      <c r="CN378" s="147"/>
      <c r="CO378" s="147"/>
      <c r="CP378" s="147"/>
      <c r="CQ378" s="147"/>
      <c r="CR378" s="147"/>
      <c r="CS378" s="147"/>
      <c r="CT378" s="147"/>
      <c r="CU378" s="147"/>
      <c r="CV378" s="147"/>
      <c r="CW378" s="147"/>
      <c r="CX378" s="147"/>
      <c r="CY378" s="147"/>
      <c r="CZ378" s="147"/>
    </row>
    <row r="379" spans="1:104" s="146" customFormat="1" x14ac:dyDescent="0.3">
      <c r="A379" s="310"/>
      <c r="B379" s="310"/>
      <c r="C379" s="310"/>
      <c r="L379" s="147"/>
      <c r="U379" s="147"/>
      <c r="AD379" s="147"/>
      <c r="AE379" s="147"/>
      <c r="AF379" s="147"/>
      <c r="AG379" s="147"/>
      <c r="AH379" s="147"/>
      <c r="AI379" s="147"/>
      <c r="AJ379" s="147"/>
      <c r="AK379" s="147"/>
      <c r="AL379" s="147"/>
      <c r="AM379" s="147"/>
      <c r="AN379" s="147"/>
      <c r="AO379" s="147"/>
      <c r="AP379" s="147"/>
      <c r="AQ379" s="147"/>
      <c r="AR379" s="147"/>
      <c r="AS379" s="147"/>
      <c r="AT379" s="147"/>
      <c r="AU379" s="147"/>
      <c r="AV379" s="147"/>
      <c r="AW379" s="147"/>
      <c r="AX379" s="147"/>
      <c r="AY379" s="147"/>
      <c r="AZ379" s="147"/>
      <c r="BA379" s="147"/>
      <c r="BB379" s="147"/>
      <c r="BC379" s="147"/>
      <c r="BD379" s="147"/>
      <c r="BE379" s="147"/>
      <c r="BF379" s="147"/>
      <c r="BG379" s="147"/>
      <c r="BH379" s="147"/>
      <c r="BI379" s="147"/>
      <c r="BJ379" s="147"/>
      <c r="BK379" s="147"/>
      <c r="BL379" s="147"/>
      <c r="BM379" s="147"/>
      <c r="BN379" s="147"/>
      <c r="BO379" s="147"/>
      <c r="BP379" s="147"/>
      <c r="BQ379" s="147"/>
      <c r="BR379" s="147"/>
      <c r="BS379" s="147"/>
      <c r="BT379" s="147"/>
      <c r="BU379" s="147"/>
      <c r="BV379" s="147"/>
      <c r="BW379" s="147"/>
      <c r="BX379" s="147"/>
      <c r="BY379" s="147"/>
      <c r="BZ379" s="147"/>
      <c r="CA379" s="147"/>
      <c r="CB379" s="147"/>
      <c r="CC379" s="147"/>
      <c r="CD379" s="147"/>
      <c r="CE379" s="147"/>
      <c r="CF379" s="147"/>
      <c r="CG379" s="147"/>
      <c r="CH379" s="147"/>
      <c r="CI379" s="147"/>
      <c r="CJ379" s="147"/>
      <c r="CK379" s="147"/>
      <c r="CL379" s="147"/>
      <c r="CM379" s="147"/>
      <c r="CN379" s="147"/>
      <c r="CO379" s="147"/>
      <c r="CP379" s="147"/>
      <c r="CQ379" s="147"/>
      <c r="CR379" s="147"/>
      <c r="CS379" s="147"/>
      <c r="CT379" s="147"/>
      <c r="CU379" s="147"/>
      <c r="CV379" s="147"/>
      <c r="CW379" s="147"/>
      <c r="CX379" s="147"/>
      <c r="CY379" s="147"/>
      <c r="CZ379" s="147"/>
    </row>
    <row r="380" spans="1:104" s="146" customFormat="1" x14ac:dyDescent="0.3">
      <c r="A380" s="310"/>
      <c r="B380" s="310"/>
      <c r="C380" s="310"/>
      <c r="L380" s="147"/>
      <c r="U380" s="147"/>
      <c r="AD380" s="147"/>
      <c r="AE380" s="147"/>
      <c r="AF380" s="147"/>
      <c r="AG380" s="147"/>
      <c r="AH380" s="147"/>
      <c r="AI380" s="147"/>
      <c r="AJ380" s="147"/>
      <c r="AK380" s="147"/>
      <c r="AL380" s="147"/>
      <c r="AM380" s="147"/>
      <c r="AN380" s="147"/>
      <c r="AO380" s="147"/>
      <c r="AP380" s="147"/>
      <c r="AQ380" s="147"/>
      <c r="AR380" s="147"/>
      <c r="AS380" s="147"/>
      <c r="AT380" s="147"/>
      <c r="AU380" s="147"/>
      <c r="AV380" s="147"/>
      <c r="AW380" s="147"/>
      <c r="AX380" s="147"/>
      <c r="AY380" s="147"/>
      <c r="AZ380" s="147"/>
      <c r="BA380" s="147"/>
      <c r="BB380" s="147"/>
      <c r="BC380" s="147"/>
      <c r="BD380" s="147"/>
      <c r="BE380" s="147"/>
      <c r="BF380" s="147"/>
      <c r="BG380" s="147"/>
      <c r="BH380" s="147"/>
      <c r="BI380" s="147"/>
      <c r="BJ380" s="147"/>
      <c r="BK380" s="147"/>
      <c r="BL380" s="147"/>
      <c r="BM380" s="147"/>
      <c r="BN380" s="147"/>
      <c r="BO380" s="147"/>
      <c r="BP380" s="147"/>
      <c r="BQ380" s="147"/>
      <c r="BR380" s="147"/>
      <c r="BS380" s="147"/>
      <c r="BT380" s="147"/>
      <c r="BU380" s="147"/>
      <c r="BV380" s="147"/>
      <c r="BW380" s="147"/>
      <c r="BX380" s="147"/>
      <c r="BY380" s="147"/>
      <c r="BZ380" s="147"/>
      <c r="CA380" s="147"/>
      <c r="CB380" s="147"/>
      <c r="CC380" s="147"/>
      <c r="CD380" s="147"/>
      <c r="CE380" s="147"/>
      <c r="CF380" s="147"/>
      <c r="CG380" s="147"/>
      <c r="CH380" s="147"/>
      <c r="CI380" s="147"/>
      <c r="CJ380" s="147"/>
      <c r="CK380" s="147"/>
      <c r="CL380" s="147"/>
      <c r="CM380" s="147"/>
      <c r="CN380" s="147"/>
      <c r="CO380" s="147"/>
      <c r="CP380" s="147"/>
      <c r="CQ380" s="147"/>
      <c r="CR380" s="147"/>
      <c r="CS380" s="147"/>
      <c r="CT380" s="147"/>
      <c r="CU380" s="147"/>
      <c r="CV380" s="147"/>
      <c r="CW380" s="147"/>
      <c r="CX380" s="147"/>
      <c r="CY380" s="147"/>
      <c r="CZ380" s="147"/>
    </row>
    <row r="381" spans="1:104" s="146" customFormat="1" x14ac:dyDescent="0.3">
      <c r="A381" s="310"/>
      <c r="B381" s="310"/>
      <c r="C381" s="310"/>
      <c r="L381" s="147"/>
      <c r="U381" s="147"/>
      <c r="AD381" s="147"/>
      <c r="AE381" s="147"/>
      <c r="AF381" s="147"/>
      <c r="AG381" s="147"/>
      <c r="AH381" s="147"/>
      <c r="AI381" s="147"/>
      <c r="AJ381" s="147"/>
      <c r="AK381" s="147"/>
      <c r="AL381" s="147"/>
      <c r="AM381" s="147"/>
      <c r="AN381" s="147"/>
      <c r="AO381" s="147"/>
      <c r="AP381" s="147"/>
      <c r="AQ381" s="147"/>
      <c r="AR381" s="147"/>
      <c r="AS381" s="147"/>
      <c r="AT381" s="147"/>
      <c r="AU381" s="147"/>
      <c r="AV381" s="147"/>
      <c r="AW381" s="147"/>
      <c r="AX381" s="147"/>
      <c r="AY381" s="147"/>
      <c r="AZ381" s="147"/>
      <c r="BA381" s="147"/>
      <c r="BB381" s="147"/>
      <c r="BC381" s="147"/>
      <c r="BD381" s="147"/>
      <c r="BE381" s="147"/>
      <c r="BF381" s="147"/>
      <c r="BG381" s="147"/>
      <c r="BH381" s="147"/>
      <c r="BI381" s="147"/>
      <c r="BJ381" s="147"/>
      <c r="BK381" s="147"/>
      <c r="BL381" s="147"/>
      <c r="BM381" s="147"/>
      <c r="BN381" s="147"/>
      <c r="BO381" s="147"/>
      <c r="BP381" s="147"/>
      <c r="BQ381" s="147"/>
      <c r="BR381" s="147"/>
      <c r="BS381" s="147"/>
      <c r="BT381" s="147"/>
      <c r="BU381" s="147"/>
      <c r="BV381" s="147"/>
      <c r="BW381" s="147"/>
      <c r="BX381" s="147"/>
      <c r="BY381" s="147"/>
      <c r="BZ381" s="147"/>
      <c r="CA381" s="147"/>
      <c r="CB381" s="147"/>
      <c r="CC381" s="147"/>
      <c r="CD381" s="147"/>
      <c r="CE381" s="147"/>
      <c r="CF381" s="147"/>
      <c r="CG381" s="147"/>
      <c r="CH381" s="147"/>
      <c r="CI381" s="147"/>
      <c r="CJ381" s="147"/>
      <c r="CK381" s="147"/>
      <c r="CL381" s="147"/>
      <c r="CM381" s="147"/>
      <c r="CN381" s="147"/>
      <c r="CO381" s="147"/>
      <c r="CP381" s="147"/>
      <c r="CQ381" s="147"/>
      <c r="CR381" s="147"/>
      <c r="CS381" s="147"/>
      <c r="CT381" s="147"/>
      <c r="CU381" s="147"/>
      <c r="CV381" s="147"/>
      <c r="CW381" s="147"/>
      <c r="CX381" s="147"/>
      <c r="CY381" s="147"/>
      <c r="CZ381" s="147"/>
    </row>
    <row r="382" spans="1:104" s="146" customFormat="1" x14ac:dyDescent="0.3">
      <c r="A382" s="310"/>
      <c r="B382" s="310"/>
      <c r="C382" s="310"/>
      <c r="L382" s="147"/>
      <c r="U382" s="147"/>
      <c r="AD382" s="147"/>
      <c r="AE382" s="147"/>
      <c r="AF382" s="147"/>
      <c r="AG382" s="147"/>
      <c r="AH382" s="147"/>
      <c r="AI382" s="147"/>
      <c r="AJ382" s="147"/>
      <c r="AK382" s="147"/>
      <c r="AL382" s="147"/>
      <c r="AM382" s="147"/>
      <c r="AN382" s="147"/>
      <c r="AO382" s="147"/>
      <c r="AP382" s="147"/>
      <c r="AQ382" s="147"/>
      <c r="AR382" s="147"/>
      <c r="AS382" s="147"/>
      <c r="AT382" s="147"/>
      <c r="AU382" s="147"/>
      <c r="AV382" s="147"/>
      <c r="AW382" s="147"/>
      <c r="AX382" s="147"/>
      <c r="AY382" s="147"/>
      <c r="AZ382" s="147"/>
      <c r="BA382" s="147"/>
      <c r="BB382" s="147"/>
      <c r="BC382" s="147"/>
      <c r="BD382" s="147"/>
      <c r="BE382" s="147"/>
      <c r="BF382" s="147"/>
      <c r="BG382" s="147"/>
      <c r="BH382" s="147"/>
      <c r="BI382" s="147"/>
      <c r="BJ382" s="147"/>
      <c r="BK382" s="147"/>
      <c r="BL382" s="147"/>
      <c r="BM382" s="147"/>
      <c r="BN382" s="147"/>
      <c r="BO382" s="147"/>
      <c r="BP382" s="147"/>
      <c r="BQ382" s="147"/>
      <c r="BR382" s="147"/>
      <c r="BS382" s="147"/>
      <c r="BT382" s="147"/>
      <c r="BU382" s="147"/>
      <c r="BV382" s="147"/>
      <c r="BW382" s="147"/>
      <c r="BX382" s="147"/>
      <c r="BY382" s="147"/>
      <c r="BZ382" s="147"/>
      <c r="CA382" s="147"/>
      <c r="CB382" s="147"/>
      <c r="CC382" s="147"/>
      <c r="CD382" s="147"/>
      <c r="CE382" s="147"/>
      <c r="CF382" s="147"/>
      <c r="CG382" s="147"/>
      <c r="CH382" s="147"/>
      <c r="CI382" s="147"/>
      <c r="CJ382" s="147"/>
      <c r="CK382" s="147"/>
      <c r="CL382" s="147"/>
      <c r="CM382" s="147"/>
      <c r="CN382" s="147"/>
      <c r="CO382" s="147"/>
      <c r="CP382" s="147"/>
      <c r="CQ382" s="147"/>
      <c r="CR382" s="147"/>
      <c r="CS382" s="147"/>
      <c r="CT382" s="147"/>
      <c r="CU382" s="147"/>
      <c r="CV382" s="147"/>
      <c r="CW382" s="147"/>
      <c r="CX382" s="147"/>
      <c r="CY382" s="147"/>
      <c r="CZ382" s="147"/>
    </row>
    <row r="383" spans="1:104" s="146" customFormat="1" x14ac:dyDescent="0.3">
      <c r="A383" s="310"/>
      <c r="B383" s="310"/>
      <c r="C383" s="310"/>
      <c r="L383" s="147"/>
      <c r="U383" s="147"/>
      <c r="AD383" s="147"/>
      <c r="AE383" s="147"/>
      <c r="AF383" s="147"/>
      <c r="AG383" s="147"/>
      <c r="AH383" s="147"/>
      <c r="AI383" s="147"/>
      <c r="AJ383" s="147"/>
      <c r="AK383" s="147"/>
      <c r="AL383" s="147"/>
      <c r="AM383" s="147"/>
      <c r="AN383" s="147"/>
      <c r="AO383" s="147"/>
      <c r="AP383" s="147"/>
      <c r="AQ383" s="147"/>
      <c r="AR383" s="147"/>
      <c r="AS383" s="147"/>
      <c r="AT383" s="147"/>
      <c r="AU383" s="147"/>
      <c r="AV383" s="147"/>
      <c r="AW383" s="147"/>
      <c r="AX383" s="147"/>
      <c r="AY383" s="147"/>
      <c r="AZ383" s="147"/>
      <c r="BA383" s="147"/>
      <c r="BB383" s="147"/>
      <c r="BC383" s="147"/>
      <c r="BD383" s="147"/>
      <c r="BE383" s="147"/>
      <c r="BF383" s="147"/>
      <c r="BG383" s="147"/>
      <c r="BH383" s="147"/>
      <c r="BI383" s="147"/>
      <c r="BJ383" s="147"/>
      <c r="BK383" s="147"/>
      <c r="BL383" s="147"/>
      <c r="BM383" s="147"/>
      <c r="BN383" s="147"/>
      <c r="BO383" s="147"/>
      <c r="BP383" s="147"/>
      <c r="BQ383" s="147"/>
      <c r="BR383" s="147"/>
      <c r="BS383" s="147"/>
      <c r="BT383" s="147"/>
      <c r="BU383" s="147"/>
      <c r="BV383" s="147"/>
      <c r="BW383" s="147"/>
      <c r="BX383" s="147"/>
      <c r="BY383" s="147"/>
      <c r="BZ383" s="147"/>
      <c r="CA383" s="147"/>
      <c r="CB383" s="147"/>
      <c r="CC383" s="147"/>
      <c r="CD383" s="147"/>
      <c r="CE383" s="147"/>
      <c r="CF383" s="147"/>
      <c r="CG383" s="147"/>
      <c r="CH383" s="147"/>
      <c r="CI383" s="147"/>
      <c r="CJ383" s="147"/>
      <c r="CK383" s="147"/>
      <c r="CL383" s="147"/>
      <c r="CM383" s="147"/>
      <c r="CN383" s="147"/>
      <c r="CO383" s="147"/>
      <c r="CP383" s="147"/>
      <c r="CQ383" s="147"/>
      <c r="CR383" s="147"/>
      <c r="CS383" s="147"/>
      <c r="CT383" s="147"/>
      <c r="CU383" s="147"/>
      <c r="CV383" s="147"/>
      <c r="CW383" s="147"/>
      <c r="CX383" s="147"/>
      <c r="CY383" s="147"/>
      <c r="CZ383" s="147"/>
    </row>
    <row r="384" spans="1:104" s="146" customFormat="1" x14ac:dyDescent="0.3">
      <c r="A384" s="310"/>
      <c r="B384" s="310"/>
      <c r="C384" s="310"/>
      <c r="L384" s="147"/>
      <c r="U384" s="147"/>
      <c r="AD384" s="147"/>
      <c r="AE384" s="147"/>
      <c r="AF384" s="147"/>
      <c r="AG384" s="147"/>
      <c r="AH384" s="147"/>
      <c r="AI384" s="147"/>
      <c r="AJ384" s="147"/>
      <c r="AK384" s="147"/>
      <c r="AL384" s="147"/>
      <c r="AM384" s="147"/>
      <c r="AN384" s="147"/>
      <c r="AO384" s="147"/>
      <c r="AP384" s="147"/>
      <c r="AQ384" s="147"/>
      <c r="AR384" s="147"/>
      <c r="AS384" s="147"/>
      <c r="AT384" s="147"/>
      <c r="AU384" s="147"/>
      <c r="AV384" s="147"/>
      <c r="AW384" s="147"/>
      <c r="AX384" s="147"/>
      <c r="AY384" s="147"/>
      <c r="AZ384" s="147"/>
      <c r="BA384" s="147"/>
      <c r="BB384" s="147"/>
      <c r="BC384" s="147"/>
      <c r="BD384" s="147"/>
      <c r="BE384" s="147"/>
      <c r="BF384" s="147"/>
      <c r="BG384" s="147"/>
      <c r="BH384" s="147"/>
      <c r="BI384" s="147"/>
      <c r="BJ384" s="147"/>
      <c r="BK384" s="147"/>
      <c r="BL384" s="147"/>
      <c r="BM384" s="147"/>
      <c r="BN384" s="147"/>
      <c r="BO384" s="147"/>
      <c r="BP384" s="147"/>
      <c r="BQ384" s="147"/>
      <c r="BR384" s="147"/>
      <c r="BS384" s="147"/>
      <c r="BT384" s="147"/>
      <c r="BU384" s="147"/>
      <c r="BV384" s="147"/>
      <c r="BW384" s="147"/>
      <c r="BX384" s="147"/>
      <c r="BY384" s="147"/>
      <c r="BZ384" s="147"/>
      <c r="CA384" s="147"/>
      <c r="CB384" s="147"/>
      <c r="CC384" s="147"/>
      <c r="CD384" s="147"/>
      <c r="CE384" s="147"/>
      <c r="CF384" s="147"/>
      <c r="CG384" s="147"/>
      <c r="CH384" s="147"/>
      <c r="CI384" s="147"/>
      <c r="CJ384" s="147"/>
      <c r="CK384" s="147"/>
      <c r="CL384" s="147"/>
      <c r="CM384" s="147"/>
      <c r="CN384" s="147"/>
      <c r="CO384" s="147"/>
      <c r="CP384" s="147"/>
      <c r="CQ384" s="147"/>
      <c r="CR384" s="147"/>
      <c r="CS384" s="147"/>
      <c r="CT384" s="147"/>
      <c r="CU384" s="147"/>
      <c r="CV384" s="147"/>
      <c r="CW384" s="147"/>
      <c r="CX384" s="147"/>
      <c r="CY384" s="147"/>
      <c r="CZ384" s="147"/>
    </row>
    <row r="385" spans="1:104" s="146" customFormat="1" x14ac:dyDescent="0.3">
      <c r="A385" s="310"/>
      <c r="B385" s="310"/>
      <c r="C385" s="310"/>
      <c r="L385" s="147"/>
      <c r="U385" s="147"/>
      <c r="AD385" s="147"/>
      <c r="AE385" s="147"/>
      <c r="AF385" s="147"/>
      <c r="AG385" s="147"/>
      <c r="AH385" s="147"/>
      <c r="AI385" s="147"/>
      <c r="AJ385" s="147"/>
      <c r="AK385" s="147"/>
      <c r="AL385" s="147"/>
      <c r="AM385" s="147"/>
      <c r="AN385" s="147"/>
      <c r="AO385" s="147"/>
      <c r="AP385" s="147"/>
      <c r="AQ385" s="147"/>
      <c r="AR385" s="147"/>
      <c r="AS385" s="147"/>
      <c r="AT385" s="147"/>
      <c r="AU385" s="147"/>
      <c r="AV385" s="147"/>
      <c r="AW385" s="147"/>
      <c r="AX385" s="147"/>
      <c r="AY385" s="147"/>
      <c r="AZ385" s="147"/>
      <c r="BA385" s="147"/>
      <c r="BB385" s="147"/>
      <c r="BC385" s="147"/>
      <c r="BD385" s="147"/>
      <c r="BE385" s="147"/>
      <c r="BF385" s="147"/>
      <c r="BG385" s="147"/>
      <c r="BH385" s="147"/>
      <c r="BI385" s="147"/>
      <c r="BJ385" s="147"/>
      <c r="BK385" s="147"/>
      <c r="BL385" s="147"/>
      <c r="BM385" s="147"/>
      <c r="BN385" s="147"/>
      <c r="BO385" s="147"/>
      <c r="BP385" s="147"/>
      <c r="BQ385" s="147"/>
      <c r="BR385" s="147"/>
      <c r="BS385" s="147"/>
      <c r="BT385" s="147"/>
      <c r="BU385" s="147"/>
      <c r="BV385" s="147"/>
      <c r="BW385" s="147"/>
      <c r="BX385" s="147"/>
      <c r="BY385" s="147"/>
      <c r="BZ385" s="147"/>
      <c r="CA385" s="147"/>
      <c r="CB385" s="147"/>
      <c r="CC385" s="147"/>
      <c r="CD385" s="147"/>
      <c r="CE385" s="147"/>
      <c r="CF385" s="147"/>
      <c r="CG385" s="147"/>
      <c r="CH385" s="147"/>
      <c r="CI385" s="147"/>
      <c r="CJ385" s="147"/>
      <c r="CK385" s="147"/>
      <c r="CL385" s="147"/>
      <c r="CM385" s="147"/>
      <c r="CN385" s="147"/>
      <c r="CO385" s="147"/>
      <c r="CP385" s="147"/>
      <c r="CQ385" s="147"/>
      <c r="CR385" s="147"/>
      <c r="CS385" s="147"/>
      <c r="CT385" s="147"/>
      <c r="CU385" s="147"/>
      <c r="CV385" s="147"/>
      <c r="CW385" s="147"/>
      <c r="CX385" s="147"/>
      <c r="CY385" s="147"/>
      <c r="CZ385" s="147"/>
    </row>
    <row r="386" spans="1:104" s="146" customFormat="1" x14ac:dyDescent="0.3">
      <c r="A386" s="310"/>
      <c r="B386" s="310"/>
      <c r="C386" s="310"/>
      <c r="L386" s="147"/>
      <c r="U386" s="147"/>
      <c r="AD386" s="147"/>
      <c r="AE386" s="147"/>
      <c r="AF386" s="147"/>
      <c r="AG386" s="147"/>
      <c r="AH386" s="147"/>
      <c r="AI386" s="147"/>
      <c r="AJ386" s="147"/>
      <c r="AK386" s="147"/>
      <c r="AL386" s="147"/>
      <c r="AM386" s="147"/>
      <c r="AN386" s="147"/>
      <c r="AO386" s="147"/>
      <c r="AP386" s="147"/>
      <c r="AQ386" s="147"/>
      <c r="AR386" s="147"/>
      <c r="AS386" s="147"/>
      <c r="AT386" s="147"/>
      <c r="AU386" s="147"/>
      <c r="AV386" s="147"/>
      <c r="AW386" s="147"/>
      <c r="AX386" s="147"/>
      <c r="AY386" s="147"/>
      <c r="AZ386" s="147"/>
      <c r="BA386" s="147"/>
      <c r="BB386" s="147"/>
      <c r="BC386" s="147"/>
      <c r="BD386" s="147"/>
      <c r="BE386" s="147"/>
      <c r="BF386" s="147"/>
      <c r="BG386" s="147"/>
      <c r="BH386" s="147"/>
      <c r="BI386" s="147"/>
      <c r="BJ386" s="147"/>
      <c r="BK386" s="147"/>
      <c r="BL386" s="147"/>
      <c r="BM386" s="147"/>
      <c r="BN386" s="147"/>
      <c r="BO386" s="147"/>
      <c r="BP386" s="147"/>
      <c r="BQ386" s="147"/>
      <c r="BR386" s="147"/>
      <c r="BS386" s="147"/>
      <c r="BT386" s="147"/>
      <c r="BU386" s="147"/>
      <c r="BV386" s="147"/>
      <c r="BW386" s="147"/>
      <c r="BX386" s="147"/>
      <c r="BY386" s="147"/>
      <c r="BZ386" s="147"/>
      <c r="CA386" s="147"/>
      <c r="CB386" s="147"/>
      <c r="CC386" s="147"/>
      <c r="CD386" s="147"/>
      <c r="CE386" s="147"/>
      <c r="CF386" s="147"/>
      <c r="CG386" s="147"/>
      <c r="CH386" s="147"/>
      <c r="CI386" s="147"/>
      <c r="CJ386" s="147"/>
      <c r="CK386" s="147"/>
      <c r="CL386" s="147"/>
      <c r="CM386" s="147"/>
      <c r="CN386" s="147"/>
      <c r="CO386" s="147"/>
      <c r="CP386" s="147"/>
      <c r="CQ386" s="147"/>
      <c r="CR386" s="147"/>
      <c r="CS386" s="147"/>
      <c r="CT386" s="147"/>
      <c r="CU386" s="147"/>
      <c r="CV386" s="147"/>
      <c r="CW386" s="147"/>
      <c r="CX386" s="147"/>
      <c r="CY386" s="147"/>
      <c r="CZ386" s="147"/>
    </row>
    <row r="387" spans="1:104" s="146" customFormat="1" x14ac:dyDescent="0.3">
      <c r="A387" s="310"/>
      <c r="B387" s="310"/>
      <c r="C387" s="310"/>
      <c r="L387" s="147"/>
      <c r="U387" s="147"/>
      <c r="AD387" s="147"/>
      <c r="AE387" s="147"/>
      <c r="AF387" s="147"/>
      <c r="AG387" s="147"/>
      <c r="AH387" s="147"/>
      <c r="AI387" s="147"/>
      <c r="AJ387" s="147"/>
      <c r="AK387" s="147"/>
      <c r="AL387" s="147"/>
      <c r="AM387" s="147"/>
      <c r="AN387" s="147"/>
      <c r="AO387" s="147"/>
      <c r="AP387" s="147"/>
      <c r="AQ387" s="147"/>
      <c r="AR387" s="147"/>
      <c r="AS387" s="147"/>
      <c r="AT387" s="147"/>
      <c r="AU387" s="147"/>
      <c r="AV387" s="147"/>
      <c r="AW387" s="147"/>
      <c r="AX387" s="147"/>
      <c r="AY387" s="147"/>
      <c r="AZ387" s="147"/>
      <c r="BA387" s="147"/>
      <c r="BB387" s="147"/>
      <c r="BC387" s="147"/>
      <c r="BD387" s="147"/>
      <c r="BE387" s="147"/>
      <c r="BF387" s="147"/>
      <c r="BG387" s="147"/>
      <c r="BH387" s="147"/>
      <c r="BI387" s="147"/>
      <c r="BJ387" s="147"/>
      <c r="BK387" s="147"/>
      <c r="BL387" s="147"/>
      <c r="BM387" s="147"/>
      <c r="BN387" s="147"/>
      <c r="BO387" s="147"/>
      <c r="BP387" s="147"/>
      <c r="BQ387" s="147"/>
      <c r="BR387" s="147"/>
      <c r="BS387" s="147"/>
      <c r="BT387" s="147"/>
      <c r="BU387" s="147"/>
      <c r="BV387" s="147"/>
      <c r="BW387" s="147"/>
      <c r="BX387" s="147"/>
      <c r="BY387" s="147"/>
      <c r="BZ387" s="147"/>
      <c r="CA387" s="147"/>
      <c r="CB387" s="147"/>
      <c r="CC387" s="147"/>
      <c r="CD387" s="147"/>
      <c r="CE387" s="147"/>
      <c r="CF387" s="147"/>
      <c r="CG387" s="147"/>
      <c r="CH387" s="147"/>
      <c r="CI387" s="147"/>
      <c r="CJ387" s="147"/>
      <c r="CK387" s="147"/>
      <c r="CL387" s="147"/>
      <c r="CM387" s="147"/>
      <c r="CN387" s="147"/>
      <c r="CO387" s="147"/>
      <c r="CP387" s="147"/>
      <c r="CQ387" s="147"/>
      <c r="CR387" s="147"/>
      <c r="CS387" s="147"/>
      <c r="CT387" s="147"/>
      <c r="CU387" s="147"/>
      <c r="CV387" s="147"/>
      <c r="CW387" s="147"/>
      <c r="CX387" s="147"/>
      <c r="CY387" s="147"/>
      <c r="CZ387" s="147"/>
    </row>
    <row r="388" spans="1:104" s="146" customFormat="1" x14ac:dyDescent="0.3">
      <c r="A388" s="310"/>
      <c r="B388" s="310"/>
      <c r="C388" s="310"/>
      <c r="L388" s="147"/>
      <c r="U388" s="147"/>
      <c r="AD388" s="147"/>
      <c r="AE388" s="147"/>
      <c r="AF388" s="147"/>
      <c r="AG388" s="147"/>
      <c r="AH388" s="147"/>
      <c r="AI388" s="147"/>
      <c r="AJ388" s="147"/>
      <c r="AK388" s="147"/>
      <c r="AL388" s="147"/>
      <c r="AM388" s="147"/>
      <c r="AN388" s="147"/>
      <c r="AO388" s="147"/>
      <c r="AP388" s="147"/>
      <c r="AQ388" s="147"/>
      <c r="AR388" s="147"/>
      <c r="AS388" s="147"/>
      <c r="AT388" s="147"/>
      <c r="AU388" s="147"/>
      <c r="AV388" s="147"/>
      <c r="AW388" s="147"/>
      <c r="AX388" s="147"/>
      <c r="AY388" s="147"/>
      <c r="AZ388" s="147"/>
      <c r="BA388" s="147"/>
      <c r="BB388" s="147"/>
      <c r="BC388" s="147"/>
      <c r="BD388" s="147"/>
      <c r="BE388" s="147"/>
      <c r="BF388" s="147"/>
      <c r="BG388" s="147"/>
      <c r="BH388" s="147"/>
      <c r="BI388" s="147"/>
      <c r="BJ388" s="147"/>
      <c r="BK388" s="147"/>
      <c r="BL388" s="147"/>
      <c r="BM388" s="147"/>
      <c r="BN388" s="147"/>
      <c r="BO388" s="147"/>
      <c r="BP388" s="147"/>
      <c r="BQ388" s="147"/>
      <c r="BR388" s="147"/>
      <c r="BS388" s="147"/>
      <c r="BT388" s="147"/>
      <c r="BU388" s="147"/>
      <c r="BV388" s="147"/>
      <c r="BW388" s="147"/>
      <c r="BX388" s="147"/>
      <c r="BY388" s="147"/>
      <c r="BZ388" s="147"/>
      <c r="CA388" s="147"/>
      <c r="CB388" s="147"/>
      <c r="CC388" s="147"/>
      <c r="CD388" s="147"/>
      <c r="CE388" s="147"/>
      <c r="CF388" s="147"/>
      <c r="CG388" s="147"/>
      <c r="CH388" s="147"/>
      <c r="CI388" s="147"/>
      <c r="CJ388" s="147"/>
      <c r="CK388" s="147"/>
      <c r="CL388" s="147"/>
      <c r="CM388" s="147"/>
      <c r="CN388" s="147"/>
      <c r="CO388" s="147"/>
      <c r="CP388" s="147"/>
      <c r="CQ388" s="147"/>
      <c r="CR388" s="147"/>
      <c r="CS388" s="147"/>
      <c r="CT388" s="147"/>
      <c r="CU388" s="147"/>
      <c r="CV388" s="147"/>
      <c r="CW388" s="147"/>
      <c r="CX388" s="147"/>
      <c r="CY388" s="147"/>
      <c r="CZ388" s="147"/>
    </row>
    <row r="389" spans="1:104" s="146" customFormat="1" x14ac:dyDescent="0.3">
      <c r="A389" s="310"/>
      <c r="B389" s="310"/>
      <c r="C389" s="310"/>
      <c r="L389" s="147"/>
      <c r="U389" s="147"/>
      <c r="AD389" s="147"/>
      <c r="AE389" s="147"/>
      <c r="AF389" s="147"/>
      <c r="AG389" s="147"/>
      <c r="AH389" s="147"/>
      <c r="AI389" s="147"/>
      <c r="AJ389" s="147"/>
      <c r="AK389" s="147"/>
      <c r="AL389" s="147"/>
      <c r="AM389" s="147"/>
      <c r="AN389" s="147"/>
      <c r="AO389" s="147"/>
      <c r="AP389" s="147"/>
      <c r="AQ389" s="147"/>
      <c r="AR389" s="147"/>
      <c r="AS389" s="147"/>
      <c r="AT389" s="147"/>
      <c r="AU389" s="147"/>
      <c r="AV389" s="147"/>
      <c r="AW389" s="147"/>
      <c r="AX389" s="147"/>
      <c r="AY389" s="147"/>
      <c r="AZ389" s="147"/>
      <c r="BA389" s="147"/>
      <c r="BB389" s="147"/>
      <c r="BC389" s="147"/>
      <c r="BD389" s="147"/>
      <c r="BE389" s="147"/>
      <c r="BF389" s="147"/>
      <c r="BG389" s="147"/>
      <c r="BH389" s="147"/>
      <c r="BI389" s="147"/>
      <c r="BJ389" s="147"/>
      <c r="BK389" s="147"/>
      <c r="BL389" s="147"/>
      <c r="BM389" s="147"/>
      <c r="BN389" s="147"/>
      <c r="BO389" s="147"/>
      <c r="BP389" s="147"/>
      <c r="BQ389" s="147"/>
      <c r="BR389" s="147"/>
      <c r="BS389" s="147"/>
      <c r="BT389" s="147"/>
      <c r="BU389" s="147"/>
      <c r="BV389" s="147"/>
      <c r="BW389" s="147"/>
      <c r="BX389" s="147"/>
      <c r="BY389" s="147"/>
      <c r="BZ389" s="147"/>
      <c r="CA389" s="147"/>
      <c r="CB389" s="147"/>
      <c r="CC389" s="147"/>
      <c r="CD389" s="147"/>
      <c r="CE389" s="147"/>
      <c r="CF389" s="147"/>
      <c r="CG389" s="147"/>
      <c r="CH389" s="147"/>
      <c r="CI389" s="147"/>
      <c r="CJ389" s="147"/>
      <c r="CK389" s="147"/>
      <c r="CL389" s="147"/>
      <c r="CM389" s="147"/>
      <c r="CN389" s="147"/>
      <c r="CO389" s="147"/>
      <c r="CP389" s="147"/>
      <c r="CQ389" s="147"/>
      <c r="CR389" s="147"/>
      <c r="CS389" s="147"/>
      <c r="CT389" s="147"/>
      <c r="CU389" s="147"/>
      <c r="CV389" s="147"/>
      <c r="CW389" s="147"/>
      <c r="CX389" s="147"/>
      <c r="CY389" s="147"/>
      <c r="CZ389" s="147"/>
    </row>
    <row r="390" spans="1:104" s="146" customFormat="1" x14ac:dyDescent="0.3">
      <c r="A390" s="310"/>
      <c r="B390" s="310"/>
      <c r="C390" s="310"/>
      <c r="L390" s="147"/>
      <c r="U390" s="147"/>
      <c r="AD390" s="147"/>
      <c r="AE390" s="147"/>
      <c r="AF390" s="147"/>
      <c r="AG390" s="147"/>
      <c r="AH390" s="147"/>
      <c r="AI390" s="147"/>
      <c r="AJ390" s="147"/>
      <c r="AK390" s="147"/>
      <c r="AL390" s="147"/>
      <c r="AM390" s="147"/>
      <c r="AN390" s="147"/>
      <c r="AO390" s="147"/>
      <c r="AP390" s="147"/>
      <c r="AQ390" s="147"/>
      <c r="AR390" s="147"/>
      <c r="AS390" s="147"/>
      <c r="AT390" s="147"/>
      <c r="AU390" s="147"/>
      <c r="AV390" s="147"/>
      <c r="AW390" s="147"/>
      <c r="AX390" s="147"/>
      <c r="AY390" s="147"/>
      <c r="AZ390" s="147"/>
      <c r="BA390" s="147"/>
      <c r="BB390" s="147"/>
      <c r="BC390" s="147"/>
      <c r="BD390" s="147"/>
      <c r="BE390" s="147"/>
      <c r="BF390" s="147"/>
      <c r="BG390" s="147"/>
      <c r="BH390" s="147"/>
      <c r="BI390" s="147"/>
      <c r="BJ390" s="147"/>
      <c r="BK390" s="147"/>
      <c r="BL390" s="147"/>
      <c r="BM390" s="147"/>
      <c r="BN390" s="147"/>
      <c r="BO390" s="147"/>
      <c r="BP390" s="147"/>
      <c r="BQ390" s="147"/>
      <c r="BR390" s="147"/>
      <c r="BS390" s="147"/>
      <c r="BT390" s="147"/>
      <c r="BU390" s="147"/>
      <c r="BV390" s="147"/>
      <c r="BW390" s="147"/>
      <c r="BX390" s="147"/>
      <c r="BY390" s="147"/>
      <c r="BZ390" s="147"/>
      <c r="CA390" s="147"/>
      <c r="CB390" s="147"/>
      <c r="CC390" s="147"/>
      <c r="CD390" s="147"/>
      <c r="CE390" s="147"/>
      <c r="CF390" s="147"/>
      <c r="CG390" s="147"/>
      <c r="CH390" s="147"/>
      <c r="CI390" s="147"/>
      <c r="CJ390" s="147"/>
      <c r="CK390" s="147"/>
      <c r="CL390" s="147"/>
      <c r="CM390" s="147"/>
      <c r="CN390" s="147"/>
      <c r="CO390" s="147"/>
      <c r="CP390" s="147"/>
      <c r="CQ390" s="147"/>
      <c r="CR390" s="147"/>
      <c r="CS390" s="147"/>
      <c r="CT390" s="147"/>
      <c r="CU390" s="147"/>
      <c r="CV390" s="147"/>
      <c r="CW390" s="147"/>
      <c r="CX390" s="147"/>
      <c r="CY390" s="147"/>
      <c r="CZ390" s="147"/>
    </row>
    <row r="391" spans="1:104" s="146" customFormat="1" x14ac:dyDescent="0.3">
      <c r="A391" s="310"/>
      <c r="B391" s="310"/>
      <c r="C391" s="310"/>
      <c r="L391" s="147"/>
      <c r="U391" s="147"/>
      <c r="AD391" s="147"/>
      <c r="AE391" s="147"/>
      <c r="AF391" s="147"/>
      <c r="AG391" s="147"/>
      <c r="AH391" s="147"/>
      <c r="AI391" s="147"/>
      <c r="AJ391" s="147"/>
      <c r="AK391" s="147"/>
      <c r="AL391" s="147"/>
      <c r="AM391" s="147"/>
      <c r="AN391" s="147"/>
      <c r="AO391" s="147"/>
      <c r="AP391" s="147"/>
      <c r="AQ391" s="147"/>
      <c r="AR391" s="147"/>
      <c r="AS391" s="147"/>
      <c r="AT391" s="147"/>
      <c r="AU391" s="147"/>
      <c r="AV391" s="147"/>
      <c r="AW391" s="147"/>
      <c r="AX391" s="147"/>
      <c r="AY391" s="147"/>
      <c r="AZ391" s="147"/>
      <c r="BA391" s="147"/>
      <c r="BB391" s="147"/>
      <c r="BC391" s="147"/>
      <c r="BD391" s="147"/>
      <c r="BE391" s="147"/>
      <c r="BF391" s="147"/>
      <c r="BG391" s="147"/>
      <c r="BH391" s="147"/>
      <c r="BI391" s="147"/>
      <c r="BJ391" s="147"/>
      <c r="BK391" s="147"/>
      <c r="BL391" s="147"/>
      <c r="BM391" s="147"/>
      <c r="BN391" s="147"/>
      <c r="BO391" s="147"/>
      <c r="BP391" s="147"/>
      <c r="BQ391" s="147"/>
      <c r="BR391" s="147"/>
      <c r="BS391" s="147"/>
      <c r="BT391" s="147"/>
      <c r="BU391" s="147"/>
      <c r="BV391" s="147"/>
      <c r="BW391" s="147"/>
      <c r="BX391" s="147"/>
      <c r="BY391" s="147"/>
      <c r="BZ391" s="147"/>
      <c r="CA391" s="147"/>
      <c r="CB391" s="147"/>
      <c r="CC391" s="147"/>
      <c r="CD391" s="147"/>
      <c r="CE391" s="147"/>
      <c r="CF391" s="147"/>
      <c r="CG391" s="147"/>
      <c r="CH391" s="147"/>
      <c r="CI391" s="147"/>
      <c r="CJ391" s="147"/>
      <c r="CK391" s="147"/>
      <c r="CL391" s="147"/>
      <c r="CM391" s="147"/>
      <c r="CN391" s="147"/>
      <c r="CO391" s="147"/>
      <c r="CP391" s="147"/>
      <c r="CQ391" s="147"/>
      <c r="CR391" s="147"/>
      <c r="CS391" s="147"/>
      <c r="CT391" s="147"/>
      <c r="CU391" s="147"/>
      <c r="CV391" s="147"/>
      <c r="CW391" s="147"/>
      <c r="CX391" s="147"/>
      <c r="CY391" s="147"/>
      <c r="CZ391" s="147"/>
    </row>
    <row r="392" spans="1:104" s="146" customFormat="1" x14ac:dyDescent="0.3">
      <c r="A392" s="310"/>
      <c r="B392" s="310"/>
      <c r="C392" s="310"/>
      <c r="L392" s="147"/>
      <c r="U392" s="147"/>
      <c r="AD392" s="147"/>
      <c r="AE392" s="147"/>
      <c r="AF392" s="147"/>
      <c r="AG392" s="147"/>
      <c r="AH392" s="147"/>
      <c r="AI392" s="147"/>
      <c r="AJ392" s="147"/>
      <c r="AK392" s="147"/>
      <c r="AL392" s="147"/>
      <c r="AM392" s="147"/>
      <c r="AN392" s="147"/>
      <c r="AO392" s="147"/>
      <c r="AP392" s="147"/>
      <c r="AQ392" s="147"/>
      <c r="AR392" s="147"/>
      <c r="AS392" s="147"/>
      <c r="AT392" s="147"/>
      <c r="AU392" s="147"/>
      <c r="AV392" s="147"/>
      <c r="AW392" s="147"/>
      <c r="AX392" s="147"/>
      <c r="AY392" s="147"/>
      <c r="AZ392" s="147"/>
      <c r="BA392" s="147"/>
      <c r="BB392" s="147"/>
      <c r="BC392" s="147"/>
      <c r="BD392" s="147"/>
      <c r="BE392" s="147"/>
      <c r="BF392" s="147"/>
      <c r="BG392" s="147"/>
      <c r="BH392" s="147"/>
      <c r="BI392" s="147"/>
      <c r="BJ392" s="147"/>
      <c r="BK392" s="147"/>
      <c r="BL392" s="147"/>
      <c r="BM392" s="147"/>
      <c r="BN392" s="147"/>
      <c r="BO392" s="147"/>
      <c r="BP392" s="147"/>
      <c r="BQ392" s="147"/>
      <c r="BR392" s="147"/>
      <c r="BS392" s="147"/>
      <c r="BT392" s="147"/>
      <c r="BU392" s="147"/>
      <c r="BV392" s="147"/>
      <c r="BW392" s="147"/>
      <c r="BX392" s="147"/>
      <c r="BY392" s="147"/>
      <c r="BZ392" s="147"/>
      <c r="CA392" s="147"/>
      <c r="CB392" s="147"/>
      <c r="CC392" s="147"/>
      <c r="CD392" s="147"/>
      <c r="CE392" s="147"/>
      <c r="CF392" s="147"/>
      <c r="CG392" s="147"/>
      <c r="CH392" s="147"/>
      <c r="CI392" s="147"/>
      <c r="CJ392" s="147"/>
      <c r="CK392" s="147"/>
      <c r="CL392" s="147"/>
      <c r="CM392" s="147"/>
      <c r="CN392" s="147"/>
      <c r="CO392" s="147"/>
      <c r="CP392" s="147"/>
      <c r="CQ392" s="147"/>
      <c r="CR392" s="147"/>
      <c r="CS392" s="147"/>
      <c r="CT392" s="147"/>
      <c r="CU392" s="147"/>
      <c r="CV392" s="147"/>
      <c r="CW392" s="147"/>
      <c r="CX392" s="147"/>
      <c r="CY392" s="147"/>
      <c r="CZ392" s="147"/>
    </row>
    <row r="393" spans="1:104" s="146" customFormat="1" x14ac:dyDescent="0.3">
      <c r="A393" s="310"/>
      <c r="B393" s="310"/>
      <c r="C393" s="310"/>
      <c r="L393" s="147"/>
      <c r="U393" s="147"/>
      <c r="AD393" s="147"/>
      <c r="AE393" s="147"/>
      <c r="AF393" s="147"/>
      <c r="AG393" s="147"/>
      <c r="AH393" s="147"/>
      <c r="AI393" s="147"/>
      <c r="AJ393" s="147"/>
      <c r="AK393" s="147"/>
      <c r="AL393" s="147"/>
      <c r="AM393" s="147"/>
      <c r="AN393" s="147"/>
      <c r="AO393" s="147"/>
      <c r="AP393" s="147"/>
      <c r="AQ393" s="147"/>
      <c r="AR393" s="147"/>
      <c r="AS393" s="147"/>
      <c r="AT393" s="147"/>
      <c r="AU393" s="147"/>
      <c r="AV393" s="147"/>
      <c r="AW393" s="147"/>
      <c r="AX393" s="147"/>
      <c r="AY393" s="147"/>
      <c r="AZ393" s="147"/>
      <c r="BA393" s="147"/>
      <c r="BB393" s="147"/>
      <c r="BC393" s="147"/>
      <c r="BD393" s="147"/>
      <c r="BE393" s="147"/>
      <c r="BF393" s="147"/>
      <c r="BG393" s="147"/>
      <c r="BH393" s="147"/>
      <c r="BI393" s="147"/>
      <c r="BJ393" s="147"/>
      <c r="BK393" s="147"/>
      <c r="BL393" s="147"/>
      <c r="BM393" s="147"/>
      <c r="BN393" s="147"/>
      <c r="BO393" s="147"/>
      <c r="BP393" s="147"/>
      <c r="BQ393" s="147"/>
      <c r="BR393" s="147"/>
      <c r="BS393" s="147"/>
      <c r="BT393" s="147"/>
      <c r="BU393" s="147"/>
      <c r="BV393" s="147"/>
      <c r="BW393" s="147"/>
      <c r="BX393" s="147"/>
      <c r="BY393" s="147"/>
      <c r="BZ393" s="147"/>
      <c r="CA393" s="147"/>
      <c r="CB393" s="147"/>
      <c r="CC393" s="147"/>
      <c r="CD393" s="147"/>
      <c r="CE393" s="147"/>
      <c r="CF393" s="147"/>
      <c r="CG393" s="147"/>
      <c r="CH393" s="147"/>
      <c r="CI393" s="147"/>
      <c r="CJ393" s="147"/>
      <c r="CK393" s="147"/>
      <c r="CL393" s="147"/>
      <c r="CM393" s="147"/>
      <c r="CN393" s="147"/>
      <c r="CO393" s="147"/>
      <c r="CP393" s="147"/>
      <c r="CQ393" s="147"/>
      <c r="CR393" s="147"/>
      <c r="CS393" s="147"/>
      <c r="CT393" s="147"/>
      <c r="CU393" s="147"/>
      <c r="CV393" s="147"/>
      <c r="CW393" s="147"/>
      <c r="CX393" s="147"/>
      <c r="CY393" s="147"/>
      <c r="CZ393" s="147"/>
    </row>
    <row r="394" spans="1:104" s="146" customFormat="1" x14ac:dyDescent="0.3">
      <c r="A394" s="310"/>
      <c r="B394" s="310"/>
      <c r="C394" s="310"/>
      <c r="L394" s="147"/>
      <c r="U394" s="147"/>
      <c r="AD394" s="147"/>
      <c r="AE394" s="147"/>
      <c r="AF394" s="147"/>
      <c r="AG394" s="147"/>
      <c r="AH394" s="147"/>
      <c r="AI394" s="147"/>
      <c r="AJ394" s="147"/>
      <c r="AK394" s="147"/>
      <c r="AL394" s="147"/>
      <c r="AM394" s="147"/>
      <c r="AN394" s="147"/>
      <c r="AO394" s="147"/>
      <c r="AP394" s="147"/>
      <c r="AQ394" s="147"/>
      <c r="AR394" s="147"/>
      <c r="AS394" s="147"/>
      <c r="AT394" s="147"/>
      <c r="AU394" s="147"/>
      <c r="AV394" s="147"/>
      <c r="AW394" s="147"/>
      <c r="AX394" s="147"/>
      <c r="AY394" s="147"/>
      <c r="AZ394" s="147"/>
      <c r="BA394" s="147"/>
      <c r="BB394" s="147"/>
      <c r="BC394" s="147"/>
      <c r="BD394" s="147"/>
      <c r="BE394" s="147"/>
      <c r="BF394" s="147"/>
      <c r="BG394" s="147"/>
      <c r="BH394" s="147"/>
      <c r="BI394" s="147"/>
      <c r="BJ394" s="147"/>
      <c r="BK394" s="147"/>
      <c r="BL394" s="147"/>
      <c r="BM394" s="147"/>
      <c r="BN394" s="147"/>
      <c r="BO394" s="147"/>
      <c r="BP394" s="147"/>
      <c r="BQ394" s="147"/>
      <c r="BR394" s="147"/>
      <c r="BS394" s="147"/>
      <c r="BT394" s="147"/>
      <c r="BU394" s="147"/>
      <c r="BV394" s="147"/>
      <c r="BW394" s="147"/>
      <c r="BX394" s="147"/>
      <c r="BY394" s="147"/>
      <c r="BZ394" s="147"/>
      <c r="CA394" s="147"/>
      <c r="CB394" s="147"/>
      <c r="CC394" s="147"/>
      <c r="CD394" s="147"/>
      <c r="CE394" s="147"/>
      <c r="CF394" s="147"/>
      <c r="CG394" s="147"/>
      <c r="CH394" s="147"/>
      <c r="CI394" s="147"/>
      <c r="CJ394" s="147"/>
      <c r="CK394" s="147"/>
      <c r="CL394" s="147"/>
      <c r="CM394" s="147"/>
      <c r="CN394" s="147"/>
      <c r="CO394" s="147"/>
      <c r="CP394" s="147"/>
      <c r="CQ394" s="147"/>
      <c r="CR394" s="147"/>
      <c r="CS394" s="147"/>
      <c r="CT394" s="147"/>
      <c r="CU394" s="147"/>
      <c r="CV394" s="147"/>
      <c r="CW394" s="147"/>
      <c r="CX394" s="147"/>
      <c r="CY394" s="147"/>
      <c r="CZ394" s="147"/>
    </row>
    <row r="395" spans="1:104" s="146" customFormat="1" x14ac:dyDescent="0.3">
      <c r="A395" s="310"/>
      <c r="B395" s="310"/>
      <c r="C395" s="310"/>
      <c r="L395" s="147"/>
      <c r="U395" s="147"/>
      <c r="AD395" s="147"/>
      <c r="AE395" s="147"/>
      <c r="AF395" s="147"/>
      <c r="AG395" s="147"/>
      <c r="AH395" s="147"/>
      <c r="AI395" s="147"/>
      <c r="AJ395" s="147"/>
      <c r="AK395" s="147"/>
      <c r="AL395" s="147"/>
      <c r="AM395" s="147"/>
      <c r="AN395" s="147"/>
      <c r="AO395" s="147"/>
      <c r="AP395" s="147"/>
      <c r="AQ395" s="147"/>
      <c r="AR395" s="147"/>
      <c r="AS395" s="147"/>
      <c r="AT395" s="147"/>
      <c r="AU395" s="147"/>
      <c r="AV395" s="147"/>
      <c r="AW395" s="147"/>
      <c r="AX395" s="147"/>
      <c r="AY395" s="147"/>
      <c r="AZ395" s="147"/>
      <c r="BA395" s="147"/>
      <c r="BB395" s="147"/>
      <c r="BC395" s="147"/>
      <c r="BD395" s="147"/>
      <c r="BE395" s="147"/>
      <c r="BF395" s="147"/>
      <c r="BG395" s="147"/>
      <c r="BH395" s="147"/>
      <c r="BI395" s="147"/>
      <c r="BJ395" s="147"/>
      <c r="BK395" s="147"/>
      <c r="BL395" s="147"/>
      <c r="BM395" s="147"/>
      <c r="BN395" s="147"/>
      <c r="BO395" s="147"/>
      <c r="BP395" s="147"/>
      <c r="BQ395" s="147"/>
      <c r="BR395" s="147"/>
      <c r="BS395" s="147"/>
      <c r="BT395" s="147"/>
      <c r="BU395" s="147"/>
      <c r="BV395" s="147"/>
      <c r="BW395" s="147"/>
      <c r="BX395" s="147"/>
      <c r="BY395" s="147"/>
      <c r="BZ395" s="147"/>
      <c r="CA395" s="147"/>
      <c r="CB395" s="147"/>
      <c r="CC395" s="147"/>
      <c r="CD395" s="147"/>
      <c r="CE395" s="147"/>
      <c r="CF395" s="147"/>
      <c r="CG395" s="147"/>
      <c r="CH395" s="147"/>
      <c r="CI395" s="147"/>
      <c r="CJ395" s="147"/>
      <c r="CK395" s="147"/>
      <c r="CL395" s="147"/>
      <c r="CM395" s="147"/>
      <c r="CN395" s="147"/>
      <c r="CO395" s="147"/>
      <c r="CP395" s="147"/>
      <c r="CQ395" s="147"/>
      <c r="CR395" s="147"/>
      <c r="CS395" s="147"/>
      <c r="CT395" s="147"/>
      <c r="CU395" s="147"/>
      <c r="CV395" s="147"/>
      <c r="CW395" s="147"/>
      <c r="CX395" s="147"/>
      <c r="CY395" s="147"/>
      <c r="CZ395" s="147"/>
    </row>
    <row r="396" spans="1:104" s="146" customFormat="1" x14ac:dyDescent="0.3">
      <c r="A396" s="310"/>
      <c r="B396" s="310"/>
      <c r="C396" s="310"/>
      <c r="L396" s="147"/>
      <c r="U396" s="147"/>
      <c r="AD396" s="147"/>
      <c r="AE396" s="147"/>
      <c r="AF396" s="147"/>
      <c r="AG396" s="147"/>
      <c r="AH396" s="147"/>
      <c r="AI396" s="147"/>
      <c r="AJ396" s="147"/>
      <c r="AK396" s="147"/>
      <c r="AL396" s="147"/>
      <c r="AM396" s="147"/>
      <c r="AN396" s="147"/>
      <c r="AO396" s="147"/>
      <c r="AP396" s="147"/>
      <c r="AQ396" s="147"/>
      <c r="AR396" s="147"/>
      <c r="AS396" s="147"/>
      <c r="AT396" s="147"/>
      <c r="AU396" s="147"/>
      <c r="AV396" s="147"/>
      <c r="AW396" s="147"/>
      <c r="AX396" s="147"/>
      <c r="AY396" s="147"/>
      <c r="AZ396" s="147"/>
      <c r="BA396" s="147"/>
      <c r="BB396" s="147"/>
      <c r="BC396" s="147"/>
      <c r="BD396" s="147"/>
      <c r="BE396" s="147"/>
      <c r="BF396" s="147"/>
      <c r="BG396" s="147"/>
      <c r="BH396" s="147"/>
      <c r="BI396" s="147"/>
      <c r="BJ396" s="147"/>
      <c r="BK396" s="147"/>
      <c r="BL396" s="147"/>
      <c r="BM396" s="147"/>
      <c r="BN396" s="147"/>
      <c r="BO396" s="147"/>
      <c r="BP396" s="147"/>
      <c r="BQ396" s="147"/>
      <c r="BR396" s="147"/>
      <c r="BS396" s="147"/>
      <c r="BT396" s="147"/>
      <c r="BU396" s="147"/>
      <c r="BV396" s="147"/>
      <c r="BW396" s="147"/>
      <c r="BX396" s="147"/>
      <c r="BY396" s="147"/>
      <c r="BZ396" s="147"/>
      <c r="CA396" s="147"/>
      <c r="CB396" s="147"/>
      <c r="CC396" s="147"/>
      <c r="CD396" s="147"/>
      <c r="CE396" s="147"/>
      <c r="CF396" s="147"/>
      <c r="CG396" s="147"/>
      <c r="CH396" s="147"/>
      <c r="CI396" s="147"/>
      <c r="CJ396" s="147"/>
      <c r="CK396" s="147"/>
      <c r="CL396" s="147"/>
      <c r="CM396" s="147"/>
      <c r="CN396" s="147"/>
      <c r="CO396" s="147"/>
      <c r="CP396" s="147"/>
      <c r="CQ396" s="147"/>
      <c r="CR396" s="147"/>
      <c r="CS396" s="147"/>
      <c r="CT396" s="147"/>
      <c r="CU396" s="147"/>
      <c r="CV396" s="147"/>
      <c r="CW396" s="147"/>
      <c r="CX396" s="147"/>
      <c r="CY396" s="147"/>
      <c r="CZ396" s="147"/>
    </row>
    <row r="397" spans="1:104" s="146" customFormat="1" x14ac:dyDescent="0.3">
      <c r="A397" s="310"/>
      <c r="B397" s="310"/>
      <c r="C397" s="310"/>
      <c r="L397" s="147"/>
      <c r="U397" s="147"/>
      <c r="AD397" s="147"/>
      <c r="AE397" s="147"/>
      <c r="AF397" s="147"/>
      <c r="AG397" s="147"/>
      <c r="AH397" s="147"/>
      <c r="AI397" s="147"/>
      <c r="AJ397" s="147"/>
      <c r="AK397" s="147"/>
      <c r="AL397" s="147"/>
      <c r="AM397" s="147"/>
      <c r="AN397" s="147"/>
      <c r="AO397" s="147"/>
      <c r="AP397" s="147"/>
      <c r="AQ397" s="147"/>
      <c r="AR397" s="147"/>
      <c r="AS397" s="147"/>
      <c r="AT397" s="147"/>
      <c r="AU397" s="147"/>
      <c r="AV397" s="147"/>
      <c r="AW397" s="147"/>
      <c r="AX397" s="147"/>
      <c r="AY397" s="147"/>
      <c r="AZ397" s="147"/>
      <c r="BA397" s="147"/>
      <c r="BB397" s="147"/>
      <c r="BC397" s="147"/>
      <c r="BD397" s="147"/>
      <c r="BE397" s="147"/>
      <c r="BF397" s="147"/>
      <c r="BG397" s="147"/>
      <c r="BH397" s="147"/>
      <c r="BI397" s="147"/>
      <c r="BJ397" s="147"/>
      <c r="BK397" s="147"/>
      <c r="BL397" s="147"/>
      <c r="BM397" s="147"/>
      <c r="BN397" s="147"/>
      <c r="BO397" s="147"/>
      <c r="BP397" s="147"/>
      <c r="BQ397" s="147"/>
      <c r="BR397" s="147"/>
      <c r="BS397" s="147"/>
      <c r="BT397" s="147"/>
      <c r="BU397" s="147"/>
      <c r="BV397" s="147"/>
      <c r="BW397" s="147"/>
      <c r="BX397" s="147"/>
      <c r="BY397" s="147"/>
      <c r="BZ397" s="147"/>
      <c r="CA397" s="147"/>
      <c r="CB397" s="147"/>
      <c r="CC397" s="147"/>
      <c r="CD397" s="147"/>
      <c r="CE397" s="147"/>
      <c r="CF397" s="147"/>
      <c r="CG397" s="147"/>
      <c r="CH397" s="147"/>
      <c r="CI397" s="147"/>
      <c r="CJ397" s="147"/>
      <c r="CK397" s="147"/>
      <c r="CL397" s="147"/>
      <c r="CM397" s="147"/>
      <c r="CN397" s="147"/>
      <c r="CO397" s="147"/>
      <c r="CP397" s="147"/>
      <c r="CQ397" s="147"/>
      <c r="CR397" s="147"/>
      <c r="CS397" s="147"/>
      <c r="CT397" s="147"/>
      <c r="CU397" s="147"/>
      <c r="CV397" s="147"/>
      <c r="CW397" s="147"/>
      <c r="CX397" s="147"/>
      <c r="CY397" s="147"/>
      <c r="CZ397" s="147"/>
    </row>
    <row r="398" spans="1:104" s="146" customFormat="1" x14ac:dyDescent="0.3">
      <c r="A398" s="310"/>
      <c r="B398" s="310"/>
      <c r="C398" s="310"/>
      <c r="L398" s="147"/>
      <c r="U398" s="147"/>
      <c r="AD398" s="147"/>
      <c r="AE398" s="147"/>
      <c r="AF398" s="147"/>
      <c r="AG398" s="147"/>
      <c r="AH398" s="147"/>
      <c r="AI398" s="147"/>
      <c r="AJ398" s="147"/>
      <c r="AK398" s="147"/>
      <c r="AL398" s="147"/>
      <c r="AM398" s="147"/>
      <c r="AN398" s="147"/>
      <c r="AO398" s="147"/>
      <c r="AP398" s="147"/>
      <c r="AQ398" s="147"/>
      <c r="AR398" s="147"/>
      <c r="AS398" s="147"/>
      <c r="AT398" s="147"/>
      <c r="AU398" s="147"/>
      <c r="AV398" s="147"/>
      <c r="AW398" s="147"/>
      <c r="AX398" s="147"/>
      <c r="AY398" s="147"/>
      <c r="AZ398" s="147"/>
      <c r="BA398" s="147"/>
      <c r="BB398" s="147"/>
      <c r="BC398" s="147"/>
      <c r="BD398" s="147"/>
      <c r="BE398" s="147"/>
      <c r="BF398" s="147"/>
      <c r="BG398" s="147"/>
      <c r="BH398" s="147"/>
      <c r="BI398" s="147"/>
      <c r="BJ398" s="147"/>
      <c r="BK398" s="147"/>
      <c r="BL398" s="147"/>
      <c r="BM398" s="147"/>
      <c r="BN398" s="147"/>
      <c r="BO398" s="147"/>
      <c r="BP398" s="147"/>
      <c r="BQ398" s="147"/>
      <c r="BR398" s="147"/>
      <c r="BS398" s="147"/>
      <c r="BT398" s="147"/>
      <c r="BU398" s="147"/>
      <c r="BV398" s="147"/>
      <c r="BW398" s="147"/>
      <c r="BX398" s="147"/>
      <c r="BY398" s="147"/>
      <c r="BZ398" s="147"/>
      <c r="CA398" s="147"/>
      <c r="CB398" s="147"/>
      <c r="CC398" s="147"/>
      <c r="CD398" s="147"/>
      <c r="CE398" s="147"/>
      <c r="CF398" s="147"/>
      <c r="CG398" s="147"/>
      <c r="CH398" s="147"/>
      <c r="CI398" s="147"/>
      <c r="CJ398" s="147"/>
      <c r="CK398" s="147"/>
      <c r="CL398" s="147"/>
      <c r="CM398" s="147"/>
      <c r="CN398" s="147"/>
      <c r="CO398" s="147"/>
      <c r="CP398" s="147"/>
      <c r="CQ398" s="147"/>
      <c r="CR398" s="147"/>
      <c r="CS398" s="147"/>
      <c r="CT398" s="147"/>
      <c r="CU398" s="147"/>
      <c r="CV398" s="147"/>
      <c r="CW398" s="147"/>
      <c r="CX398" s="147"/>
      <c r="CY398" s="147"/>
      <c r="CZ398" s="147"/>
    </row>
    <row r="399" spans="1:104" s="146" customFormat="1" x14ac:dyDescent="0.3">
      <c r="A399" s="310"/>
      <c r="B399" s="310"/>
      <c r="C399" s="310"/>
      <c r="L399" s="147"/>
      <c r="U399" s="147"/>
      <c r="AD399" s="147"/>
      <c r="AE399" s="147"/>
      <c r="AF399" s="147"/>
      <c r="AG399" s="147"/>
      <c r="AH399" s="147"/>
      <c r="AI399" s="147"/>
      <c r="AJ399" s="147"/>
      <c r="AK399" s="147"/>
      <c r="AL399" s="147"/>
      <c r="AM399" s="147"/>
      <c r="AN399" s="147"/>
      <c r="AO399" s="147"/>
      <c r="AP399" s="147"/>
      <c r="AQ399" s="147"/>
      <c r="AR399" s="147"/>
      <c r="AS399" s="147"/>
      <c r="AT399" s="147"/>
      <c r="AU399" s="147"/>
      <c r="AV399" s="147"/>
      <c r="AW399" s="147"/>
      <c r="AX399" s="147"/>
      <c r="AY399" s="147"/>
      <c r="AZ399" s="147"/>
      <c r="BA399" s="147"/>
      <c r="BB399" s="147"/>
      <c r="BC399" s="147"/>
      <c r="BD399" s="147"/>
      <c r="BE399" s="147"/>
      <c r="BF399" s="147"/>
      <c r="BG399" s="147"/>
      <c r="BH399" s="147"/>
      <c r="BI399" s="147"/>
      <c r="BJ399" s="147"/>
      <c r="BK399" s="147"/>
      <c r="BL399" s="147"/>
      <c r="BM399" s="147"/>
      <c r="BN399" s="147"/>
      <c r="BO399" s="147"/>
      <c r="BP399" s="147"/>
      <c r="BQ399" s="147"/>
      <c r="BR399" s="147"/>
      <c r="BS399" s="147"/>
      <c r="BT399" s="147"/>
      <c r="BU399" s="147"/>
      <c r="BV399" s="147"/>
      <c r="BW399" s="147"/>
      <c r="BX399" s="147"/>
      <c r="BY399" s="147"/>
      <c r="BZ399" s="147"/>
      <c r="CA399" s="147"/>
      <c r="CB399" s="147"/>
      <c r="CC399" s="147"/>
      <c r="CD399" s="147"/>
      <c r="CE399" s="147"/>
      <c r="CF399" s="147"/>
      <c r="CG399" s="147"/>
      <c r="CH399" s="147"/>
      <c r="CI399" s="147"/>
      <c r="CJ399" s="147"/>
      <c r="CK399" s="147"/>
      <c r="CL399" s="147"/>
      <c r="CM399" s="147"/>
      <c r="CN399" s="147"/>
      <c r="CO399" s="147"/>
      <c r="CP399" s="147"/>
      <c r="CQ399" s="147"/>
      <c r="CR399" s="147"/>
      <c r="CS399" s="147"/>
      <c r="CT399" s="147"/>
      <c r="CU399" s="147"/>
      <c r="CV399" s="147"/>
      <c r="CW399" s="147"/>
      <c r="CX399" s="147"/>
      <c r="CY399" s="147"/>
      <c r="CZ399" s="147"/>
    </row>
    <row r="400" spans="1:104" s="146" customFormat="1" x14ac:dyDescent="0.3">
      <c r="A400" s="310"/>
      <c r="B400" s="310"/>
      <c r="C400" s="310"/>
      <c r="L400" s="147"/>
      <c r="U400" s="147"/>
      <c r="AD400" s="147"/>
      <c r="AE400" s="147"/>
      <c r="AF400" s="147"/>
      <c r="AG400" s="147"/>
      <c r="AH400" s="147"/>
      <c r="AI400" s="147"/>
      <c r="AJ400" s="147"/>
      <c r="AK400" s="147"/>
      <c r="AL400" s="147"/>
      <c r="AM400" s="147"/>
      <c r="AN400" s="147"/>
      <c r="AO400" s="147"/>
      <c r="AP400" s="147"/>
      <c r="AQ400" s="147"/>
      <c r="AR400" s="147"/>
      <c r="AS400" s="147"/>
      <c r="AT400" s="147"/>
      <c r="AU400" s="147"/>
      <c r="AV400" s="147"/>
      <c r="AW400" s="147"/>
      <c r="AX400" s="147"/>
      <c r="AY400" s="147"/>
      <c r="AZ400" s="147"/>
      <c r="BA400" s="147"/>
      <c r="BB400" s="147"/>
      <c r="BC400" s="147"/>
      <c r="BD400" s="147"/>
      <c r="BE400" s="147"/>
      <c r="BF400" s="147"/>
      <c r="BG400" s="147"/>
      <c r="BH400" s="147"/>
      <c r="BI400" s="147"/>
      <c r="BJ400" s="147"/>
      <c r="BK400" s="147"/>
      <c r="BL400" s="147"/>
      <c r="BM400" s="147"/>
      <c r="BN400" s="147"/>
      <c r="BO400" s="147"/>
      <c r="BP400" s="147"/>
      <c r="BQ400" s="147"/>
      <c r="BR400" s="147"/>
      <c r="BS400" s="147"/>
      <c r="BT400" s="147"/>
      <c r="BU400" s="147"/>
      <c r="BV400" s="147"/>
      <c r="BW400" s="147"/>
      <c r="BX400" s="147"/>
      <c r="BY400" s="147"/>
      <c r="BZ400" s="147"/>
      <c r="CA400" s="147"/>
      <c r="CB400" s="147"/>
      <c r="CC400" s="147"/>
      <c r="CD400" s="147"/>
      <c r="CE400" s="147"/>
      <c r="CF400" s="147"/>
      <c r="CG400" s="147"/>
      <c r="CH400" s="147"/>
      <c r="CI400" s="147"/>
      <c r="CJ400" s="147"/>
      <c r="CK400" s="147"/>
      <c r="CL400" s="147"/>
      <c r="CM400" s="147"/>
      <c r="CN400" s="147"/>
      <c r="CO400" s="147"/>
      <c r="CP400" s="147"/>
      <c r="CQ400" s="147"/>
      <c r="CR400" s="147"/>
      <c r="CS400" s="147"/>
      <c r="CT400" s="147"/>
      <c r="CU400" s="147"/>
      <c r="CV400" s="147"/>
      <c r="CW400" s="147"/>
      <c r="CX400" s="147"/>
      <c r="CY400" s="147"/>
      <c r="CZ400" s="147"/>
    </row>
    <row r="401" spans="1:104" s="146" customFormat="1" x14ac:dyDescent="0.3">
      <c r="A401" s="310"/>
      <c r="B401" s="310"/>
      <c r="C401" s="310"/>
      <c r="L401" s="147"/>
      <c r="U401" s="147"/>
      <c r="AD401" s="147"/>
      <c r="AE401" s="147"/>
      <c r="AF401" s="147"/>
      <c r="AG401" s="147"/>
      <c r="AH401" s="147"/>
      <c r="AI401" s="147"/>
      <c r="AJ401" s="147"/>
      <c r="AK401" s="147"/>
      <c r="AL401" s="147"/>
      <c r="AM401" s="147"/>
      <c r="AN401" s="147"/>
      <c r="AO401" s="147"/>
      <c r="AP401" s="147"/>
      <c r="AQ401" s="147"/>
      <c r="AR401" s="147"/>
      <c r="AS401" s="147"/>
      <c r="AT401" s="147"/>
      <c r="AU401" s="147"/>
      <c r="AV401" s="147"/>
      <c r="AW401" s="147"/>
      <c r="AX401" s="147"/>
      <c r="AY401" s="147"/>
      <c r="AZ401" s="147"/>
      <c r="BA401" s="147"/>
      <c r="BB401" s="147"/>
      <c r="BC401" s="147"/>
      <c r="BD401" s="147"/>
      <c r="BE401" s="147"/>
      <c r="BF401" s="147"/>
      <c r="BG401" s="147"/>
      <c r="BH401" s="147"/>
      <c r="BI401" s="147"/>
      <c r="BJ401" s="147"/>
      <c r="BK401" s="147"/>
      <c r="BL401" s="147"/>
      <c r="BM401" s="147"/>
      <c r="BN401" s="147"/>
      <c r="BO401" s="147"/>
      <c r="BP401" s="147"/>
      <c r="BQ401" s="147"/>
      <c r="BR401" s="147"/>
      <c r="BS401" s="147"/>
      <c r="BT401" s="147"/>
      <c r="BU401" s="147"/>
      <c r="BV401" s="147"/>
      <c r="BW401" s="147"/>
      <c r="BX401" s="147"/>
      <c r="BY401" s="147"/>
      <c r="BZ401" s="147"/>
      <c r="CA401" s="147"/>
      <c r="CB401" s="147"/>
      <c r="CC401" s="147"/>
      <c r="CD401" s="147"/>
      <c r="CE401" s="147"/>
      <c r="CF401" s="147"/>
      <c r="CG401" s="147"/>
      <c r="CH401" s="147"/>
      <c r="CI401" s="147"/>
      <c r="CJ401" s="147"/>
      <c r="CK401" s="147"/>
      <c r="CL401" s="147"/>
      <c r="CM401" s="147"/>
      <c r="CN401" s="147"/>
      <c r="CO401" s="147"/>
      <c r="CP401" s="147"/>
      <c r="CQ401" s="147"/>
      <c r="CR401" s="147"/>
      <c r="CS401" s="147"/>
      <c r="CT401" s="147"/>
      <c r="CU401" s="147"/>
      <c r="CV401" s="147"/>
      <c r="CW401" s="147"/>
      <c r="CX401" s="147"/>
      <c r="CY401" s="147"/>
      <c r="CZ401" s="147"/>
    </row>
    <row r="402" spans="1:104" s="146" customFormat="1" x14ac:dyDescent="0.3">
      <c r="A402" s="310"/>
      <c r="B402" s="310"/>
      <c r="C402" s="310"/>
      <c r="L402" s="147"/>
      <c r="U402" s="147"/>
      <c r="AD402" s="147"/>
      <c r="AE402" s="147"/>
      <c r="AF402" s="147"/>
      <c r="AG402" s="147"/>
      <c r="AH402" s="147"/>
      <c r="AI402" s="147"/>
      <c r="AJ402" s="147"/>
      <c r="AK402" s="147"/>
      <c r="AL402" s="147"/>
      <c r="AM402" s="147"/>
      <c r="AN402" s="147"/>
      <c r="AO402" s="147"/>
      <c r="AP402" s="147"/>
      <c r="AQ402" s="147"/>
      <c r="AR402" s="147"/>
      <c r="AS402" s="147"/>
      <c r="AT402" s="147"/>
      <c r="AU402" s="147"/>
      <c r="AV402" s="147"/>
      <c r="AW402" s="147"/>
      <c r="AX402" s="147"/>
      <c r="AY402" s="147"/>
      <c r="AZ402" s="147"/>
      <c r="BA402" s="147"/>
      <c r="BB402" s="147"/>
      <c r="BC402" s="147"/>
      <c r="BD402" s="147"/>
      <c r="BE402" s="147"/>
      <c r="BF402" s="147"/>
      <c r="BG402" s="147"/>
      <c r="BH402" s="147"/>
      <c r="BI402" s="147"/>
      <c r="BJ402" s="147"/>
      <c r="BK402" s="147"/>
      <c r="BL402" s="147"/>
      <c r="BM402" s="147"/>
      <c r="BN402" s="147"/>
      <c r="BO402" s="147"/>
      <c r="BP402" s="147"/>
      <c r="BQ402" s="147"/>
      <c r="BR402" s="147"/>
      <c r="BS402" s="147"/>
      <c r="BT402" s="147"/>
      <c r="BU402" s="147"/>
      <c r="BV402" s="147"/>
      <c r="BW402" s="147"/>
      <c r="BX402" s="147"/>
      <c r="BY402" s="147"/>
      <c r="BZ402" s="147"/>
      <c r="CA402" s="147"/>
      <c r="CB402" s="147"/>
      <c r="CC402" s="147"/>
      <c r="CD402" s="147"/>
      <c r="CE402" s="147"/>
      <c r="CF402" s="147"/>
      <c r="CG402" s="147"/>
      <c r="CH402" s="147"/>
      <c r="CI402" s="147"/>
      <c r="CJ402" s="147"/>
      <c r="CK402" s="147"/>
      <c r="CL402" s="147"/>
      <c r="CM402" s="147"/>
      <c r="CN402" s="147"/>
      <c r="CO402" s="147"/>
      <c r="CP402" s="147"/>
      <c r="CQ402" s="147"/>
      <c r="CR402" s="147"/>
      <c r="CS402" s="147"/>
      <c r="CT402" s="147"/>
      <c r="CU402" s="147"/>
      <c r="CV402" s="147"/>
      <c r="CW402" s="147"/>
      <c r="CX402" s="147"/>
      <c r="CY402" s="147"/>
      <c r="CZ402" s="147"/>
    </row>
    <row r="403" spans="1:104" s="146" customFormat="1" x14ac:dyDescent="0.3">
      <c r="A403" s="310"/>
      <c r="B403" s="310"/>
      <c r="C403" s="310"/>
      <c r="L403" s="147"/>
      <c r="U403" s="147"/>
      <c r="AD403" s="147"/>
      <c r="AE403" s="147"/>
      <c r="AF403" s="147"/>
      <c r="AG403" s="147"/>
      <c r="AH403" s="147"/>
      <c r="AI403" s="147"/>
      <c r="AJ403" s="147"/>
      <c r="AK403" s="147"/>
      <c r="AL403" s="147"/>
      <c r="AM403" s="147"/>
      <c r="AN403" s="147"/>
      <c r="AO403" s="147"/>
      <c r="AP403" s="147"/>
      <c r="AQ403" s="147"/>
      <c r="AR403" s="147"/>
      <c r="AS403" s="147"/>
      <c r="AT403" s="147"/>
      <c r="AU403" s="147"/>
      <c r="AV403" s="147"/>
      <c r="AW403" s="147"/>
      <c r="AX403" s="147"/>
      <c r="AY403" s="147"/>
      <c r="AZ403" s="147"/>
      <c r="BA403" s="147"/>
      <c r="BB403" s="147"/>
      <c r="BC403" s="147"/>
      <c r="BD403" s="147"/>
      <c r="BE403" s="147"/>
      <c r="BF403" s="147"/>
      <c r="BG403" s="147"/>
      <c r="BH403" s="147"/>
      <c r="BI403" s="147"/>
      <c r="BJ403" s="147"/>
      <c r="BK403" s="147"/>
      <c r="BL403" s="147"/>
      <c r="BM403" s="147"/>
      <c r="BN403" s="147"/>
      <c r="BO403" s="147"/>
      <c r="BP403" s="147"/>
      <c r="BQ403" s="147"/>
      <c r="BR403" s="147"/>
      <c r="BS403" s="147"/>
      <c r="BT403" s="147"/>
      <c r="BU403" s="147"/>
      <c r="BV403" s="147"/>
      <c r="BW403" s="147"/>
      <c r="BX403" s="147"/>
      <c r="BY403" s="147"/>
      <c r="BZ403" s="147"/>
      <c r="CA403" s="147"/>
      <c r="CB403" s="147"/>
      <c r="CC403" s="147"/>
      <c r="CD403" s="147"/>
      <c r="CE403" s="147"/>
      <c r="CF403" s="147"/>
      <c r="CG403" s="147"/>
      <c r="CH403" s="147"/>
      <c r="CI403" s="147"/>
      <c r="CJ403" s="147"/>
      <c r="CK403" s="147"/>
      <c r="CL403" s="147"/>
      <c r="CM403" s="147"/>
      <c r="CN403" s="147"/>
      <c r="CO403" s="147"/>
      <c r="CP403" s="147"/>
      <c r="CQ403" s="147"/>
      <c r="CR403" s="147"/>
      <c r="CS403" s="147"/>
      <c r="CT403" s="147"/>
      <c r="CU403" s="147"/>
      <c r="CV403" s="147"/>
      <c r="CW403" s="147"/>
      <c r="CX403" s="147"/>
      <c r="CY403" s="147"/>
      <c r="CZ403" s="147"/>
    </row>
    <row r="404" spans="1:104" s="146" customFormat="1" x14ac:dyDescent="0.3">
      <c r="A404" s="310"/>
      <c r="B404" s="310"/>
      <c r="C404" s="310"/>
      <c r="L404" s="147"/>
      <c r="U404" s="147"/>
      <c r="AD404" s="147"/>
      <c r="AE404" s="147"/>
      <c r="AF404" s="147"/>
      <c r="AG404" s="147"/>
      <c r="AH404" s="147"/>
      <c r="AI404" s="147"/>
      <c r="AJ404" s="147"/>
      <c r="AK404" s="147"/>
      <c r="AL404" s="147"/>
      <c r="AM404" s="147"/>
      <c r="AN404" s="147"/>
      <c r="AO404" s="147"/>
      <c r="AP404" s="147"/>
      <c r="AQ404" s="147"/>
      <c r="AR404" s="147"/>
      <c r="AS404" s="147"/>
      <c r="AT404" s="147"/>
      <c r="AU404" s="147"/>
      <c r="AV404" s="147"/>
      <c r="AW404" s="147"/>
      <c r="AX404" s="147"/>
      <c r="AY404" s="147"/>
      <c r="AZ404" s="147"/>
      <c r="BA404" s="147"/>
      <c r="BB404" s="147"/>
      <c r="BC404" s="147"/>
      <c r="BD404" s="147"/>
      <c r="BE404" s="147"/>
      <c r="BF404" s="147"/>
      <c r="BG404" s="147"/>
      <c r="BH404" s="147"/>
      <c r="BI404" s="147"/>
      <c r="BJ404" s="147"/>
      <c r="BK404" s="147"/>
      <c r="BL404" s="147"/>
      <c r="BM404" s="147"/>
      <c r="BN404" s="147"/>
      <c r="BO404" s="147"/>
      <c r="BP404" s="147"/>
      <c r="BQ404" s="147"/>
      <c r="BR404" s="147"/>
      <c r="BS404" s="147"/>
      <c r="BT404" s="147"/>
      <c r="BU404" s="147"/>
      <c r="BV404" s="147"/>
      <c r="BW404" s="147"/>
      <c r="BX404" s="147"/>
      <c r="BY404" s="147"/>
      <c r="BZ404" s="147"/>
      <c r="CA404" s="147"/>
      <c r="CB404" s="147"/>
      <c r="CC404" s="147"/>
      <c r="CD404" s="147"/>
      <c r="CE404" s="147"/>
      <c r="CF404" s="147"/>
      <c r="CG404" s="147"/>
      <c r="CH404" s="147"/>
      <c r="CI404" s="147"/>
      <c r="CJ404" s="147"/>
      <c r="CK404" s="147"/>
      <c r="CL404" s="147"/>
      <c r="CM404" s="147"/>
      <c r="CN404" s="147"/>
      <c r="CO404" s="147"/>
      <c r="CP404" s="147"/>
      <c r="CQ404" s="147"/>
      <c r="CR404" s="147"/>
      <c r="CS404" s="147"/>
      <c r="CT404" s="147"/>
      <c r="CU404" s="147"/>
      <c r="CV404" s="147"/>
      <c r="CW404" s="147"/>
      <c r="CX404" s="147"/>
      <c r="CY404" s="147"/>
      <c r="CZ404" s="147"/>
    </row>
    <row r="405" spans="1:104" s="146" customFormat="1" x14ac:dyDescent="0.3">
      <c r="A405" s="310"/>
      <c r="B405" s="310"/>
      <c r="C405" s="310"/>
      <c r="L405" s="147"/>
      <c r="U405" s="147"/>
      <c r="AD405" s="147"/>
      <c r="AE405" s="147"/>
      <c r="AF405" s="147"/>
      <c r="AG405" s="147"/>
      <c r="AH405" s="147"/>
      <c r="AI405" s="147"/>
      <c r="AJ405" s="147"/>
      <c r="AK405" s="147"/>
      <c r="AL405" s="147"/>
      <c r="AM405" s="147"/>
      <c r="AN405" s="147"/>
      <c r="AO405" s="147"/>
      <c r="AP405" s="147"/>
      <c r="AQ405" s="147"/>
      <c r="AR405" s="147"/>
      <c r="AS405" s="147"/>
      <c r="AT405" s="147"/>
      <c r="AU405" s="147"/>
      <c r="AV405" s="147"/>
      <c r="AW405" s="147"/>
      <c r="AX405" s="147"/>
      <c r="AY405" s="147"/>
      <c r="AZ405" s="147"/>
      <c r="BA405" s="147"/>
      <c r="BB405" s="147"/>
      <c r="BC405" s="147"/>
      <c r="BD405" s="147"/>
      <c r="BE405" s="147"/>
      <c r="BF405" s="147"/>
      <c r="BG405" s="147"/>
      <c r="BH405" s="147"/>
      <c r="BI405" s="147"/>
      <c r="BJ405" s="147"/>
      <c r="BK405" s="147"/>
      <c r="BL405" s="147"/>
      <c r="BM405" s="147"/>
      <c r="BN405" s="147"/>
      <c r="BO405" s="147"/>
      <c r="BP405" s="147"/>
      <c r="BQ405" s="147"/>
      <c r="BR405" s="147"/>
      <c r="BS405" s="147"/>
      <c r="BT405" s="147"/>
      <c r="BU405" s="147"/>
      <c r="BV405" s="147"/>
      <c r="BW405" s="147"/>
      <c r="BX405" s="147"/>
      <c r="BY405" s="147"/>
      <c r="BZ405" s="147"/>
      <c r="CA405" s="147"/>
      <c r="CB405" s="147"/>
      <c r="CC405" s="147"/>
      <c r="CD405" s="147"/>
      <c r="CE405" s="147"/>
      <c r="CF405" s="147"/>
      <c r="CG405" s="147"/>
      <c r="CH405" s="147"/>
      <c r="CI405" s="147"/>
      <c r="CJ405" s="147"/>
      <c r="CK405" s="147"/>
      <c r="CL405" s="147"/>
      <c r="CM405" s="147"/>
      <c r="CN405" s="147"/>
      <c r="CO405" s="147"/>
      <c r="CP405" s="147"/>
      <c r="CQ405" s="147"/>
      <c r="CR405" s="147"/>
      <c r="CS405" s="147"/>
      <c r="CT405" s="147"/>
      <c r="CU405" s="147"/>
      <c r="CV405" s="147"/>
      <c r="CW405" s="147"/>
      <c r="CX405" s="147"/>
      <c r="CY405" s="147"/>
      <c r="CZ405" s="147"/>
    </row>
    <row r="406" spans="1:104" s="146" customFormat="1" x14ac:dyDescent="0.3">
      <c r="A406" s="310"/>
      <c r="B406" s="310"/>
      <c r="C406" s="310"/>
      <c r="L406" s="147"/>
      <c r="U406" s="147"/>
      <c r="AD406" s="147"/>
      <c r="AE406" s="147"/>
      <c r="AF406" s="147"/>
      <c r="AG406" s="147"/>
      <c r="AH406" s="147"/>
      <c r="AI406" s="147"/>
      <c r="AJ406" s="147"/>
      <c r="AK406" s="147"/>
      <c r="AL406" s="147"/>
      <c r="AM406" s="147"/>
      <c r="AN406" s="147"/>
      <c r="AO406" s="147"/>
      <c r="AP406" s="147"/>
      <c r="AQ406" s="147"/>
      <c r="AR406" s="147"/>
      <c r="AS406" s="147"/>
      <c r="AT406" s="147"/>
      <c r="AU406" s="147"/>
      <c r="AV406" s="147"/>
      <c r="AW406" s="147"/>
      <c r="AX406" s="147"/>
      <c r="AY406" s="147"/>
      <c r="AZ406" s="147"/>
      <c r="BA406" s="147"/>
      <c r="BB406" s="147"/>
      <c r="BC406" s="147"/>
      <c r="BD406" s="147"/>
      <c r="BE406" s="147"/>
      <c r="BF406" s="147"/>
      <c r="BG406" s="147"/>
      <c r="BH406" s="147"/>
      <c r="BI406" s="147"/>
      <c r="BJ406" s="147"/>
      <c r="BK406" s="147"/>
      <c r="BL406" s="147"/>
      <c r="BM406" s="147"/>
      <c r="BN406" s="147"/>
      <c r="BO406" s="147"/>
      <c r="BP406" s="147"/>
      <c r="BQ406" s="147"/>
      <c r="BR406" s="147"/>
      <c r="BS406" s="147"/>
      <c r="BT406" s="147"/>
      <c r="BU406" s="147"/>
      <c r="BV406" s="147"/>
      <c r="BW406" s="147"/>
      <c r="BX406" s="147"/>
      <c r="BY406" s="147"/>
      <c r="BZ406" s="147"/>
      <c r="CA406" s="147"/>
      <c r="CB406" s="147"/>
      <c r="CC406" s="147"/>
      <c r="CD406" s="147"/>
      <c r="CE406" s="147"/>
      <c r="CF406" s="147"/>
      <c r="CG406" s="147"/>
      <c r="CH406" s="147"/>
      <c r="CI406" s="147"/>
      <c r="CJ406" s="147"/>
      <c r="CK406" s="147"/>
      <c r="CL406" s="147"/>
      <c r="CM406" s="147"/>
      <c r="CN406" s="147"/>
      <c r="CO406" s="147"/>
      <c r="CP406" s="147"/>
      <c r="CQ406" s="147"/>
      <c r="CR406" s="147"/>
      <c r="CS406" s="147"/>
      <c r="CT406" s="147"/>
      <c r="CU406" s="147"/>
      <c r="CV406" s="147"/>
      <c r="CW406" s="147"/>
      <c r="CX406" s="147"/>
      <c r="CY406" s="147"/>
      <c r="CZ406" s="147"/>
    </row>
    <row r="407" spans="1:104" s="146" customFormat="1" x14ac:dyDescent="0.3">
      <c r="A407" s="310"/>
      <c r="B407" s="310"/>
      <c r="C407" s="310"/>
      <c r="L407" s="147"/>
      <c r="U407" s="147"/>
      <c r="AD407" s="147"/>
      <c r="AE407" s="147"/>
      <c r="AF407" s="147"/>
      <c r="AG407" s="147"/>
      <c r="AH407" s="147"/>
      <c r="AI407" s="147"/>
      <c r="AJ407" s="147"/>
      <c r="AK407" s="147"/>
      <c r="AL407" s="147"/>
      <c r="AM407" s="147"/>
      <c r="AN407" s="147"/>
      <c r="AO407" s="147"/>
      <c r="AP407" s="147"/>
      <c r="AQ407" s="147"/>
      <c r="AR407" s="147"/>
      <c r="AS407" s="147"/>
      <c r="AT407" s="147"/>
      <c r="AU407" s="147"/>
      <c r="AV407" s="147"/>
      <c r="AW407" s="147"/>
      <c r="AX407" s="147"/>
      <c r="AY407" s="147"/>
      <c r="AZ407" s="147"/>
      <c r="BA407" s="147"/>
      <c r="BB407" s="147"/>
      <c r="BC407" s="147"/>
      <c r="BD407" s="147"/>
      <c r="BE407" s="147"/>
      <c r="BF407" s="147"/>
      <c r="BG407" s="147"/>
      <c r="BH407" s="147"/>
      <c r="BI407" s="147"/>
      <c r="BJ407" s="147"/>
      <c r="BK407" s="147"/>
      <c r="BL407" s="147"/>
      <c r="BM407" s="147"/>
      <c r="BN407" s="147"/>
      <c r="BO407" s="147"/>
      <c r="BP407" s="147"/>
      <c r="BQ407" s="147"/>
      <c r="BR407" s="147"/>
      <c r="BS407" s="147"/>
      <c r="BT407" s="147"/>
      <c r="BU407" s="147"/>
      <c r="BV407" s="147"/>
      <c r="BW407" s="147"/>
      <c r="BX407" s="147"/>
      <c r="BY407" s="147"/>
      <c r="BZ407" s="147"/>
      <c r="CA407" s="147"/>
      <c r="CB407" s="147"/>
      <c r="CC407" s="147"/>
      <c r="CD407" s="147"/>
      <c r="CE407" s="147"/>
      <c r="CF407" s="147"/>
      <c r="CG407" s="147"/>
      <c r="CH407" s="147"/>
      <c r="CI407" s="147"/>
      <c r="CJ407" s="147"/>
      <c r="CK407" s="147"/>
      <c r="CL407" s="147"/>
      <c r="CM407" s="147"/>
      <c r="CN407" s="147"/>
      <c r="CO407" s="147"/>
      <c r="CP407" s="147"/>
      <c r="CQ407" s="147"/>
      <c r="CR407" s="147"/>
      <c r="CS407" s="147"/>
      <c r="CT407" s="147"/>
      <c r="CU407" s="147"/>
      <c r="CV407" s="147"/>
      <c r="CW407" s="147"/>
      <c r="CX407" s="147"/>
      <c r="CY407" s="147"/>
      <c r="CZ407" s="147"/>
    </row>
    <row r="408" spans="1:104" s="146" customFormat="1" x14ac:dyDescent="0.3">
      <c r="A408" s="310"/>
      <c r="B408" s="310"/>
      <c r="C408" s="310"/>
      <c r="L408" s="147"/>
      <c r="U408" s="147"/>
      <c r="AD408" s="147"/>
      <c r="AE408" s="147"/>
      <c r="AF408" s="147"/>
      <c r="AG408" s="147"/>
      <c r="AH408" s="147"/>
      <c r="AI408" s="147"/>
      <c r="AJ408" s="147"/>
      <c r="AK408" s="147"/>
      <c r="AL408" s="147"/>
      <c r="AM408" s="147"/>
      <c r="AN408" s="147"/>
      <c r="AO408" s="147"/>
      <c r="AP408" s="147"/>
      <c r="AQ408" s="147"/>
      <c r="AR408" s="147"/>
      <c r="AS408" s="147"/>
      <c r="AT408" s="147"/>
      <c r="AU408" s="147"/>
      <c r="AV408" s="147"/>
      <c r="AW408" s="147"/>
      <c r="AX408" s="147"/>
      <c r="AY408" s="147"/>
      <c r="AZ408" s="147"/>
      <c r="BA408" s="147"/>
      <c r="BB408" s="147"/>
      <c r="BC408" s="147"/>
      <c r="BD408" s="147"/>
      <c r="BE408" s="147"/>
      <c r="BF408" s="147"/>
      <c r="BG408" s="147"/>
      <c r="BH408" s="147"/>
      <c r="BI408" s="147"/>
      <c r="BJ408" s="147"/>
      <c r="BK408" s="147"/>
      <c r="BL408" s="147"/>
      <c r="BM408" s="147"/>
      <c r="BN408" s="147"/>
      <c r="BO408" s="147"/>
      <c r="BP408" s="147"/>
      <c r="BQ408" s="147"/>
      <c r="BR408" s="147"/>
      <c r="BS408" s="147"/>
      <c r="BT408" s="147"/>
      <c r="BU408" s="147"/>
      <c r="BV408" s="147"/>
      <c r="BW408" s="147"/>
      <c r="BX408" s="147"/>
      <c r="BY408" s="147"/>
      <c r="BZ408" s="147"/>
      <c r="CA408" s="147"/>
      <c r="CB408" s="147"/>
      <c r="CC408" s="147"/>
      <c r="CD408" s="147"/>
      <c r="CE408" s="147"/>
      <c r="CF408" s="147"/>
      <c r="CG408" s="147"/>
      <c r="CH408" s="147"/>
      <c r="CI408" s="147"/>
      <c r="CJ408" s="147"/>
      <c r="CK408" s="147"/>
      <c r="CL408" s="147"/>
      <c r="CM408" s="147"/>
      <c r="CN408" s="147"/>
      <c r="CO408" s="147"/>
      <c r="CP408" s="147"/>
      <c r="CQ408" s="147"/>
      <c r="CR408" s="147"/>
      <c r="CS408" s="147"/>
      <c r="CT408" s="147"/>
      <c r="CU408" s="147"/>
      <c r="CV408" s="147"/>
      <c r="CW408" s="147"/>
      <c r="CX408" s="147"/>
      <c r="CY408" s="147"/>
      <c r="CZ408" s="147"/>
    </row>
    <row r="409" spans="1:104" s="146" customFormat="1" x14ac:dyDescent="0.3">
      <c r="A409" s="310"/>
      <c r="B409" s="310"/>
      <c r="C409" s="310"/>
      <c r="L409" s="147"/>
      <c r="U409" s="147"/>
      <c r="AD409" s="147"/>
      <c r="AE409" s="147"/>
      <c r="AF409" s="147"/>
      <c r="AG409" s="147"/>
      <c r="AH409" s="147"/>
      <c r="AI409" s="147"/>
      <c r="AJ409" s="147"/>
      <c r="AK409" s="147"/>
      <c r="AL409" s="147"/>
      <c r="AM409" s="147"/>
      <c r="AN409" s="147"/>
      <c r="AO409" s="147"/>
      <c r="AP409" s="147"/>
      <c r="AQ409" s="147"/>
      <c r="AR409" s="147"/>
      <c r="AS409" s="147"/>
      <c r="AT409" s="147"/>
      <c r="AU409" s="147"/>
      <c r="AV409" s="147"/>
      <c r="AW409" s="147"/>
      <c r="AX409" s="147"/>
      <c r="AY409" s="147"/>
      <c r="AZ409" s="147"/>
      <c r="BA409" s="147"/>
      <c r="BB409" s="147"/>
      <c r="BC409" s="147"/>
      <c r="BD409" s="147"/>
      <c r="BE409" s="147"/>
      <c r="BF409" s="147"/>
      <c r="BG409" s="147"/>
      <c r="BH409" s="147"/>
      <c r="BI409" s="147"/>
      <c r="BJ409" s="147"/>
      <c r="BK409" s="147"/>
      <c r="BL409" s="147"/>
      <c r="BM409" s="147"/>
      <c r="BN409" s="147"/>
      <c r="BO409" s="147"/>
      <c r="BP409" s="147"/>
      <c r="BQ409" s="147"/>
      <c r="BR409" s="147"/>
      <c r="BS409" s="147"/>
      <c r="BT409" s="147"/>
      <c r="BU409" s="147"/>
      <c r="BV409" s="147"/>
      <c r="BW409" s="147"/>
      <c r="BX409" s="147"/>
      <c r="BY409" s="147"/>
      <c r="BZ409" s="147"/>
      <c r="CA409" s="147"/>
      <c r="CB409" s="147"/>
      <c r="CC409" s="147"/>
      <c r="CD409" s="147"/>
      <c r="CE409" s="147"/>
      <c r="CF409" s="147"/>
      <c r="CG409" s="147"/>
      <c r="CH409" s="147"/>
      <c r="CI409" s="147"/>
      <c r="CJ409" s="147"/>
      <c r="CK409" s="147"/>
      <c r="CL409" s="147"/>
      <c r="CM409" s="147"/>
      <c r="CN409" s="147"/>
      <c r="CO409" s="147"/>
      <c r="CP409" s="147"/>
      <c r="CQ409" s="147"/>
      <c r="CR409" s="147"/>
      <c r="CS409" s="147"/>
      <c r="CT409" s="147"/>
      <c r="CU409" s="147"/>
      <c r="CV409" s="147"/>
      <c r="CW409" s="147"/>
      <c r="CX409" s="147"/>
      <c r="CY409" s="147"/>
      <c r="CZ409" s="147"/>
    </row>
    <row r="410" spans="1:104" s="146" customFormat="1" x14ac:dyDescent="0.3">
      <c r="A410" s="310"/>
      <c r="B410" s="310"/>
      <c r="C410" s="310"/>
      <c r="L410" s="147"/>
      <c r="U410" s="147"/>
      <c r="AD410" s="147"/>
      <c r="AE410" s="147"/>
      <c r="AF410" s="147"/>
      <c r="AG410" s="147"/>
      <c r="AH410" s="147"/>
      <c r="AI410" s="147"/>
      <c r="AJ410" s="147"/>
      <c r="AK410" s="147"/>
      <c r="AL410" s="147"/>
      <c r="AM410" s="147"/>
      <c r="AN410" s="147"/>
      <c r="AO410" s="147"/>
      <c r="AP410" s="147"/>
      <c r="AQ410" s="147"/>
      <c r="AR410" s="147"/>
      <c r="AS410" s="147"/>
      <c r="AT410" s="147"/>
      <c r="AU410" s="147"/>
      <c r="AV410" s="147"/>
      <c r="AW410" s="147"/>
      <c r="AX410" s="147"/>
      <c r="AY410" s="147"/>
      <c r="AZ410" s="147"/>
      <c r="BA410" s="147"/>
      <c r="BB410" s="147"/>
      <c r="BC410" s="147"/>
      <c r="BD410" s="147"/>
      <c r="BE410" s="147"/>
      <c r="BF410" s="147"/>
      <c r="BG410" s="147"/>
      <c r="BH410" s="147"/>
      <c r="BI410" s="147"/>
      <c r="BJ410" s="147"/>
      <c r="BK410" s="147"/>
      <c r="BL410" s="147"/>
      <c r="BM410" s="147"/>
      <c r="BN410" s="147"/>
      <c r="BO410" s="147"/>
      <c r="BP410" s="147"/>
      <c r="BQ410" s="147"/>
      <c r="BR410" s="147"/>
      <c r="BS410" s="147"/>
      <c r="BT410" s="147"/>
      <c r="BU410" s="147"/>
      <c r="BV410" s="147"/>
      <c r="BW410" s="147"/>
      <c r="BX410" s="147"/>
      <c r="BY410" s="147"/>
      <c r="BZ410" s="147"/>
      <c r="CA410" s="147"/>
      <c r="CB410" s="147"/>
      <c r="CC410" s="147"/>
      <c r="CD410" s="147"/>
      <c r="CE410" s="147"/>
      <c r="CF410" s="147"/>
      <c r="CG410" s="147"/>
      <c r="CH410" s="147"/>
      <c r="CI410" s="147"/>
      <c r="CJ410" s="147"/>
      <c r="CK410" s="147"/>
      <c r="CL410" s="147"/>
      <c r="CM410" s="147"/>
      <c r="CN410" s="147"/>
      <c r="CO410" s="147"/>
      <c r="CP410" s="147"/>
      <c r="CQ410" s="147"/>
      <c r="CR410" s="147"/>
      <c r="CS410" s="147"/>
      <c r="CT410" s="147"/>
      <c r="CU410" s="147"/>
      <c r="CV410" s="147"/>
      <c r="CW410" s="147"/>
      <c r="CX410" s="147"/>
      <c r="CY410" s="147"/>
      <c r="CZ410" s="147"/>
    </row>
    <row r="411" spans="1:104" s="146" customFormat="1" x14ac:dyDescent="0.3">
      <c r="A411" s="310"/>
      <c r="B411" s="310"/>
      <c r="C411" s="310"/>
      <c r="L411" s="147"/>
      <c r="U411" s="147"/>
      <c r="AD411" s="147"/>
      <c r="AE411" s="147"/>
      <c r="AF411" s="147"/>
      <c r="AG411" s="147"/>
      <c r="AH411" s="147"/>
      <c r="AI411" s="147"/>
      <c r="AJ411" s="147"/>
      <c r="AK411" s="147"/>
      <c r="AL411" s="147"/>
      <c r="AM411" s="147"/>
      <c r="AN411" s="147"/>
      <c r="AO411" s="147"/>
      <c r="AP411" s="147"/>
      <c r="AQ411" s="147"/>
      <c r="AR411" s="147"/>
      <c r="AS411" s="147"/>
      <c r="AT411" s="147"/>
      <c r="AU411" s="147"/>
      <c r="AV411" s="147"/>
      <c r="AW411" s="147"/>
      <c r="AX411" s="147"/>
      <c r="AY411" s="147"/>
      <c r="AZ411" s="147"/>
      <c r="BA411" s="147"/>
      <c r="BB411" s="147"/>
      <c r="BC411" s="147"/>
      <c r="BD411" s="147"/>
      <c r="BE411" s="147"/>
      <c r="BF411" s="147"/>
      <c r="BG411" s="147"/>
      <c r="BH411" s="147"/>
      <c r="BI411" s="147"/>
      <c r="BJ411" s="147"/>
      <c r="BK411" s="147"/>
      <c r="BL411" s="147"/>
      <c r="BM411" s="147"/>
      <c r="BN411" s="147"/>
      <c r="BO411" s="147"/>
      <c r="BP411" s="147"/>
      <c r="BQ411" s="147"/>
      <c r="BR411" s="147"/>
      <c r="BS411" s="147"/>
      <c r="BT411" s="147"/>
      <c r="BU411" s="147"/>
      <c r="BV411" s="147"/>
      <c r="BW411" s="147"/>
      <c r="BX411" s="147"/>
      <c r="BY411" s="147"/>
      <c r="BZ411" s="147"/>
      <c r="CA411" s="147"/>
      <c r="CB411" s="147"/>
      <c r="CC411" s="147"/>
      <c r="CD411" s="147"/>
      <c r="CE411" s="147"/>
      <c r="CF411" s="147"/>
      <c r="CG411" s="147"/>
      <c r="CH411" s="147"/>
      <c r="CI411" s="147"/>
      <c r="CJ411" s="147"/>
      <c r="CK411" s="147"/>
      <c r="CL411" s="147"/>
      <c r="CM411" s="147"/>
      <c r="CN411" s="147"/>
      <c r="CO411" s="147"/>
      <c r="CP411" s="147"/>
      <c r="CQ411" s="147"/>
      <c r="CR411" s="147"/>
      <c r="CS411" s="147"/>
      <c r="CT411" s="147"/>
      <c r="CU411" s="147"/>
      <c r="CV411" s="147"/>
      <c r="CW411" s="147"/>
      <c r="CX411" s="147"/>
      <c r="CY411" s="147"/>
      <c r="CZ411" s="147"/>
    </row>
    <row r="412" spans="1:104" s="146" customFormat="1" x14ac:dyDescent="0.3">
      <c r="A412" s="310"/>
      <c r="B412" s="310"/>
      <c r="C412" s="310"/>
      <c r="L412" s="147"/>
      <c r="U412" s="147"/>
      <c r="AD412" s="147"/>
      <c r="AE412" s="147"/>
      <c r="AF412" s="147"/>
      <c r="AG412" s="147"/>
      <c r="AH412" s="147"/>
      <c r="AI412" s="147"/>
      <c r="AJ412" s="147"/>
      <c r="AK412" s="147"/>
      <c r="AL412" s="147"/>
      <c r="AM412" s="147"/>
      <c r="AN412" s="147"/>
      <c r="AO412" s="147"/>
      <c r="AP412" s="147"/>
      <c r="AQ412" s="147"/>
      <c r="AR412" s="147"/>
      <c r="AS412" s="147"/>
      <c r="AT412" s="147"/>
      <c r="AU412" s="147"/>
      <c r="AV412" s="147"/>
      <c r="AW412" s="147"/>
      <c r="AX412" s="147"/>
      <c r="AY412" s="147"/>
      <c r="AZ412" s="147"/>
      <c r="BA412" s="147"/>
      <c r="BB412" s="147"/>
      <c r="BC412" s="147"/>
      <c r="BD412" s="147"/>
      <c r="BE412" s="147"/>
      <c r="BF412" s="147"/>
      <c r="BG412" s="147"/>
      <c r="BH412" s="147"/>
      <c r="BI412" s="147"/>
      <c r="BJ412" s="147"/>
      <c r="BK412" s="147"/>
      <c r="BL412" s="147"/>
      <c r="BM412" s="147"/>
      <c r="BN412" s="147"/>
      <c r="BO412" s="147"/>
      <c r="BP412" s="147"/>
      <c r="BQ412" s="147"/>
      <c r="BR412" s="147"/>
      <c r="BS412" s="147"/>
      <c r="BT412" s="147"/>
      <c r="BU412" s="147"/>
      <c r="BV412" s="147"/>
      <c r="BW412" s="147"/>
      <c r="BX412" s="147"/>
      <c r="BY412" s="147"/>
      <c r="BZ412" s="147"/>
      <c r="CA412" s="147"/>
      <c r="CB412" s="147"/>
      <c r="CC412" s="147"/>
      <c r="CD412" s="147"/>
      <c r="CE412" s="147"/>
      <c r="CF412" s="147"/>
      <c r="CG412" s="147"/>
      <c r="CH412" s="147"/>
      <c r="CI412" s="147"/>
      <c r="CJ412" s="147"/>
      <c r="CK412" s="147"/>
      <c r="CL412" s="147"/>
      <c r="CM412" s="147"/>
      <c r="CN412" s="147"/>
      <c r="CO412" s="147"/>
      <c r="CP412" s="147"/>
      <c r="CQ412" s="147"/>
      <c r="CR412" s="147"/>
      <c r="CS412" s="147"/>
      <c r="CT412" s="147"/>
      <c r="CU412" s="147"/>
      <c r="CV412" s="147"/>
      <c r="CW412" s="147"/>
      <c r="CX412" s="147"/>
      <c r="CY412" s="147"/>
      <c r="CZ412" s="147"/>
    </row>
    <row r="413" spans="1:104" s="146" customFormat="1" x14ac:dyDescent="0.3">
      <c r="A413" s="310"/>
      <c r="B413" s="310"/>
      <c r="C413" s="310"/>
      <c r="L413" s="147"/>
      <c r="U413" s="147"/>
      <c r="AD413" s="147"/>
      <c r="AE413" s="147"/>
      <c r="AF413" s="147"/>
      <c r="AG413" s="147"/>
      <c r="AH413" s="147"/>
      <c r="AI413" s="147"/>
      <c r="AJ413" s="147"/>
      <c r="AK413" s="147"/>
      <c r="AL413" s="147"/>
      <c r="AM413" s="147"/>
      <c r="AN413" s="147"/>
      <c r="AO413" s="147"/>
      <c r="AP413" s="147"/>
      <c r="AQ413" s="147"/>
      <c r="AR413" s="147"/>
      <c r="AS413" s="147"/>
      <c r="AT413" s="147"/>
      <c r="AU413" s="147"/>
      <c r="AV413" s="147"/>
      <c r="AW413" s="147"/>
      <c r="AX413" s="147"/>
      <c r="AY413" s="147"/>
      <c r="AZ413" s="147"/>
      <c r="BA413" s="147"/>
      <c r="BB413" s="147"/>
      <c r="BC413" s="147"/>
      <c r="BD413" s="147"/>
      <c r="BE413" s="147"/>
      <c r="BF413" s="147"/>
      <c r="BG413" s="147"/>
      <c r="BH413" s="147"/>
      <c r="BI413" s="147"/>
      <c r="BJ413" s="147"/>
      <c r="BK413" s="147"/>
      <c r="BL413" s="147"/>
      <c r="BM413" s="147"/>
      <c r="BN413" s="147"/>
      <c r="BO413" s="147"/>
      <c r="BP413" s="147"/>
      <c r="BQ413" s="147"/>
      <c r="BR413" s="147"/>
      <c r="BS413" s="147"/>
      <c r="BT413" s="147"/>
      <c r="BU413" s="147"/>
      <c r="BV413" s="147"/>
      <c r="BW413" s="147"/>
      <c r="BX413" s="147"/>
      <c r="BY413" s="147"/>
      <c r="BZ413" s="147"/>
      <c r="CA413" s="147"/>
      <c r="CB413" s="147"/>
      <c r="CC413" s="147"/>
      <c r="CD413" s="147"/>
      <c r="CE413" s="147"/>
      <c r="CF413" s="147"/>
      <c r="CG413" s="147"/>
      <c r="CH413" s="147"/>
      <c r="CI413" s="147"/>
      <c r="CJ413" s="147"/>
      <c r="CK413" s="147"/>
      <c r="CL413" s="147"/>
      <c r="CM413" s="147"/>
      <c r="CN413" s="147"/>
      <c r="CO413" s="147"/>
      <c r="CP413" s="147"/>
      <c r="CQ413" s="147"/>
      <c r="CR413" s="147"/>
      <c r="CS413" s="147"/>
      <c r="CT413" s="147"/>
      <c r="CU413" s="147"/>
      <c r="CV413" s="147"/>
      <c r="CW413" s="147"/>
      <c r="CX413" s="147"/>
      <c r="CY413" s="147"/>
      <c r="CZ413" s="147"/>
    </row>
    <row r="414" spans="1:104" s="146" customFormat="1" x14ac:dyDescent="0.3">
      <c r="A414" s="310"/>
      <c r="B414" s="310"/>
      <c r="C414" s="310"/>
      <c r="L414" s="147"/>
      <c r="U414" s="147"/>
      <c r="AD414" s="147"/>
      <c r="AE414" s="147"/>
      <c r="AF414" s="147"/>
      <c r="AG414" s="147"/>
      <c r="AH414" s="147"/>
      <c r="AI414" s="147"/>
      <c r="AJ414" s="147"/>
      <c r="AK414" s="147"/>
      <c r="AL414" s="147"/>
      <c r="AM414" s="147"/>
      <c r="AN414" s="147"/>
      <c r="AO414" s="147"/>
      <c r="AP414" s="147"/>
      <c r="AQ414" s="147"/>
      <c r="AR414" s="147"/>
      <c r="AS414" s="147"/>
      <c r="AT414" s="147"/>
      <c r="AU414" s="147"/>
      <c r="AV414" s="147"/>
      <c r="AW414" s="147"/>
      <c r="AX414" s="147"/>
      <c r="AY414" s="147"/>
      <c r="AZ414" s="147"/>
      <c r="BA414" s="147"/>
      <c r="BB414" s="147"/>
      <c r="BC414" s="147"/>
      <c r="BD414" s="147"/>
      <c r="BE414" s="147"/>
      <c r="BF414" s="147"/>
      <c r="BG414" s="147"/>
      <c r="BH414" s="147"/>
      <c r="BI414" s="147"/>
      <c r="BJ414" s="147"/>
      <c r="BK414" s="147"/>
      <c r="BL414" s="147"/>
      <c r="BM414" s="147"/>
      <c r="BN414" s="147"/>
      <c r="BO414" s="147"/>
      <c r="BP414" s="147"/>
      <c r="BQ414" s="147"/>
      <c r="BR414" s="147"/>
      <c r="BS414" s="147"/>
      <c r="BT414" s="147"/>
      <c r="BU414" s="147"/>
      <c r="BV414" s="147"/>
      <c r="BW414" s="147"/>
      <c r="BX414" s="147"/>
      <c r="BY414" s="147"/>
      <c r="BZ414" s="147"/>
      <c r="CA414" s="147"/>
      <c r="CB414" s="147"/>
      <c r="CC414" s="147"/>
      <c r="CD414" s="147"/>
      <c r="CE414" s="147"/>
      <c r="CF414" s="147"/>
      <c r="CG414" s="147"/>
      <c r="CH414" s="147"/>
      <c r="CI414" s="147"/>
      <c r="CJ414" s="147"/>
      <c r="CK414" s="147"/>
      <c r="CL414" s="147"/>
      <c r="CM414" s="147"/>
      <c r="CN414" s="147"/>
      <c r="CO414" s="147"/>
      <c r="CP414" s="147"/>
      <c r="CQ414" s="147"/>
      <c r="CR414" s="147"/>
      <c r="CS414" s="147"/>
      <c r="CT414" s="147"/>
      <c r="CU414" s="147"/>
      <c r="CV414" s="147"/>
      <c r="CW414" s="147"/>
      <c r="CX414" s="147"/>
      <c r="CY414" s="147"/>
      <c r="CZ414" s="147"/>
    </row>
    <row r="415" spans="1:104" s="146" customFormat="1" x14ac:dyDescent="0.3">
      <c r="A415" s="310"/>
      <c r="B415" s="310"/>
      <c r="C415" s="310"/>
      <c r="L415" s="147"/>
      <c r="U415" s="147"/>
      <c r="AD415" s="147"/>
      <c r="AE415" s="147"/>
      <c r="AF415" s="147"/>
      <c r="AG415" s="147"/>
      <c r="AH415" s="147"/>
      <c r="AI415" s="147"/>
      <c r="AJ415" s="147"/>
      <c r="AK415" s="147"/>
      <c r="AL415" s="147"/>
      <c r="AM415" s="147"/>
      <c r="AN415" s="147"/>
      <c r="AO415" s="147"/>
      <c r="AP415" s="147"/>
      <c r="AQ415" s="147"/>
      <c r="AR415" s="147"/>
      <c r="AS415" s="147"/>
      <c r="AT415" s="147"/>
      <c r="AU415" s="147"/>
      <c r="AV415" s="147"/>
      <c r="AW415" s="147"/>
      <c r="AX415" s="147"/>
      <c r="AY415" s="147"/>
      <c r="AZ415" s="147"/>
      <c r="BA415" s="147"/>
      <c r="BB415" s="147"/>
      <c r="BC415" s="147"/>
      <c r="BD415" s="147"/>
      <c r="BE415" s="147"/>
      <c r="BF415" s="147"/>
      <c r="BG415" s="147"/>
      <c r="BH415" s="147"/>
      <c r="BI415" s="147"/>
      <c r="BJ415" s="147"/>
      <c r="BK415" s="147"/>
      <c r="BL415" s="147"/>
      <c r="BM415" s="147"/>
      <c r="BN415" s="147"/>
      <c r="BO415" s="147"/>
      <c r="BP415" s="147"/>
      <c r="BQ415" s="147"/>
      <c r="BR415" s="147"/>
      <c r="BS415" s="147"/>
      <c r="BT415" s="147"/>
      <c r="BU415" s="147"/>
      <c r="BV415" s="147"/>
      <c r="BW415" s="147"/>
      <c r="BX415" s="147"/>
      <c r="BY415" s="147"/>
      <c r="BZ415" s="147"/>
      <c r="CA415" s="147"/>
      <c r="CB415" s="147"/>
      <c r="CC415" s="147"/>
      <c r="CD415" s="147"/>
      <c r="CE415" s="147"/>
      <c r="CF415" s="147"/>
      <c r="CG415" s="147"/>
      <c r="CH415" s="147"/>
      <c r="CI415" s="147"/>
      <c r="CJ415" s="147"/>
      <c r="CK415" s="147"/>
      <c r="CL415" s="147"/>
      <c r="CM415" s="147"/>
      <c r="CN415" s="147"/>
      <c r="CO415" s="147"/>
      <c r="CP415" s="147"/>
      <c r="CQ415" s="147"/>
      <c r="CR415" s="147"/>
      <c r="CS415" s="147"/>
      <c r="CT415" s="147"/>
      <c r="CU415" s="147"/>
      <c r="CV415" s="147"/>
      <c r="CW415" s="147"/>
      <c r="CX415" s="147"/>
      <c r="CY415" s="147"/>
      <c r="CZ415" s="147"/>
    </row>
    <row r="416" spans="1:104" s="146" customFormat="1" x14ac:dyDescent="0.3">
      <c r="A416" s="310"/>
      <c r="B416" s="310"/>
      <c r="C416" s="310"/>
      <c r="L416" s="147"/>
      <c r="U416" s="147"/>
      <c r="AD416" s="147"/>
      <c r="AE416" s="147"/>
      <c r="AF416" s="147"/>
      <c r="AG416" s="147"/>
      <c r="AH416" s="147"/>
      <c r="AI416" s="147"/>
      <c r="AJ416" s="147"/>
      <c r="AK416" s="147"/>
      <c r="AL416" s="147"/>
      <c r="AM416" s="147"/>
      <c r="AN416" s="147"/>
      <c r="AO416" s="147"/>
      <c r="AP416" s="147"/>
      <c r="AQ416" s="147"/>
      <c r="AR416" s="147"/>
      <c r="AS416" s="147"/>
      <c r="AT416" s="147"/>
      <c r="AU416" s="147"/>
      <c r="AV416" s="147"/>
      <c r="AW416" s="147"/>
      <c r="AX416" s="147"/>
      <c r="AY416" s="147"/>
      <c r="AZ416" s="147"/>
      <c r="BA416" s="147"/>
      <c r="BB416" s="147"/>
      <c r="BC416" s="147"/>
      <c r="BD416" s="147"/>
      <c r="BE416" s="147"/>
      <c r="BF416" s="147"/>
      <c r="BG416" s="147"/>
      <c r="BH416" s="147"/>
      <c r="BI416" s="147"/>
      <c r="BJ416" s="147"/>
      <c r="BK416" s="147"/>
      <c r="BL416" s="147"/>
      <c r="BM416" s="147"/>
      <c r="BN416" s="147"/>
      <c r="BO416" s="147"/>
      <c r="BP416" s="147"/>
      <c r="BQ416" s="147"/>
      <c r="BR416" s="147"/>
      <c r="BS416" s="147"/>
      <c r="BT416" s="147"/>
      <c r="BU416" s="147"/>
      <c r="BV416" s="147"/>
      <c r="BW416" s="147"/>
      <c r="BX416" s="147"/>
      <c r="BY416" s="147"/>
      <c r="BZ416" s="147"/>
      <c r="CA416" s="147"/>
      <c r="CB416" s="147"/>
      <c r="CC416" s="147"/>
      <c r="CD416" s="147"/>
      <c r="CE416" s="147"/>
      <c r="CF416" s="147"/>
      <c r="CG416" s="147"/>
      <c r="CH416" s="147"/>
      <c r="CI416" s="147"/>
      <c r="CJ416" s="147"/>
      <c r="CK416" s="147"/>
      <c r="CL416" s="147"/>
      <c r="CM416" s="147"/>
      <c r="CN416" s="147"/>
      <c r="CO416" s="147"/>
      <c r="CP416" s="147"/>
      <c r="CQ416" s="147"/>
      <c r="CR416" s="147"/>
      <c r="CS416" s="147"/>
      <c r="CT416" s="147"/>
      <c r="CU416" s="147"/>
      <c r="CV416" s="147"/>
      <c r="CW416" s="147"/>
      <c r="CX416" s="147"/>
      <c r="CY416" s="147"/>
      <c r="CZ416" s="147"/>
    </row>
    <row r="417" spans="1:104" s="146" customFormat="1" x14ac:dyDescent="0.3">
      <c r="A417" s="310"/>
      <c r="B417" s="310"/>
      <c r="C417" s="310"/>
      <c r="L417" s="147"/>
      <c r="U417" s="147"/>
      <c r="AD417" s="147"/>
      <c r="AE417" s="147"/>
      <c r="AF417" s="147"/>
      <c r="AG417" s="147"/>
      <c r="AH417" s="147"/>
      <c r="AI417" s="147"/>
      <c r="AJ417" s="147"/>
      <c r="AK417" s="147"/>
      <c r="AL417" s="147"/>
      <c r="AM417" s="147"/>
      <c r="AN417" s="147"/>
      <c r="AO417" s="147"/>
      <c r="AP417" s="147"/>
      <c r="AQ417" s="147"/>
      <c r="AR417" s="147"/>
      <c r="AS417" s="147"/>
      <c r="AT417" s="147"/>
      <c r="AU417" s="147"/>
      <c r="AV417" s="147"/>
      <c r="AW417" s="147"/>
      <c r="AX417" s="147"/>
      <c r="AY417" s="147"/>
      <c r="AZ417" s="147"/>
      <c r="BA417" s="147"/>
      <c r="BB417" s="147"/>
      <c r="BC417" s="147"/>
      <c r="BD417" s="147"/>
      <c r="BE417" s="147"/>
      <c r="BF417" s="147"/>
      <c r="BG417" s="147"/>
      <c r="BH417" s="147"/>
      <c r="BI417" s="147"/>
      <c r="BJ417" s="147"/>
      <c r="BK417" s="147"/>
      <c r="BL417" s="147"/>
      <c r="BM417" s="147"/>
      <c r="BN417" s="147"/>
      <c r="BO417" s="147"/>
      <c r="BP417" s="147"/>
      <c r="BQ417" s="147"/>
      <c r="BR417" s="147"/>
      <c r="BS417" s="147"/>
      <c r="BT417" s="147"/>
      <c r="BU417" s="147"/>
      <c r="BV417" s="147"/>
      <c r="BW417" s="147"/>
      <c r="BX417" s="147"/>
      <c r="BY417" s="147"/>
      <c r="BZ417" s="147"/>
      <c r="CA417" s="147"/>
      <c r="CB417" s="147"/>
      <c r="CC417" s="147"/>
      <c r="CD417" s="147"/>
      <c r="CE417" s="147"/>
      <c r="CF417" s="147"/>
      <c r="CG417" s="147"/>
      <c r="CH417" s="147"/>
      <c r="CI417" s="147"/>
      <c r="CJ417" s="147"/>
      <c r="CK417" s="147"/>
      <c r="CL417" s="147"/>
      <c r="CM417" s="147"/>
      <c r="CN417" s="147"/>
      <c r="CO417" s="147"/>
      <c r="CP417" s="147"/>
      <c r="CQ417" s="147"/>
      <c r="CR417" s="147"/>
      <c r="CS417" s="147"/>
      <c r="CT417" s="147"/>
      <c r="CU417" s="147"/>
      <c r="CV417" s="147"/>
      <c r="CW417" s="147"/>
      <c r="CX417" s="147"/>
      <c r="CY417" s="147"/>
      <c r="CZ417" s="147"/>
    </row>
    <row r="418" spans="1:104" s="146" customFormat="1" x14ac:dyDescent="0.3">
      <c r="A418" s="310"/>
      <c r="B418" s="310"/>
      <c r="C418" s="310"/>
      <c r="L418" s="147"/>
      <c r="U418" s="147"/>
      <c r="AD418" s="147"/>
      <c r="AE418" s="147"/>
      <c r="AF418" s="147"/>
      <c r="AG418" s="147"/>
      <c r="AH418" s="147"/>
      <c r="AI418" s="147"/>
      <c r="AJ418" s="147"/>
      <c r="AK418" s="147"/>
      <c r="AL418" s="147"/>
      <c r="AM418" s="147"/>
      <c r="AN418" s="147"/>
      <c r="AO418" s="147"/>
      <c r="AP418" s="147"/>
      <c r="AQ418" s="147"/>
      <c r="AR418" s="147"/>
      <c r="AS418" s="147"/>
      <c r="AT418" s="147"/>
      <c r="AU418" s="147"/>
      <c r="AV418" s="147"/>
      <c r="AW418" s="147"/>
      <c r="AX418" s="147"/>
      <c r="AY418" s="147"/>
      <c r="AZ418" s="147"/>
      <c r="BA418" s="147"/>
      <c r="BB418" s="147"/>
      <c r="BC418" s="147"/>
      <c r="BD418" s="147"/>
      <c r="BE418" s="147"/>
      <c r="BF418" s="147"/>
      <c r="BG418" s="147"/>
      <c r="BH418" s="147"/>
      <c r="BI418" s="147"/>
      <c r="BJ418" s="147"/>
      <c r="BK418" s="147"/>
      <c r="BL418" s="147"/>
      <c r="BM418" s="147"/>
      <c r="BN418" s="147"/>
      <c r="BO418" s="147"/>
      <c r="BP418" s="147"/>
      <c r="BQ418" s="147"/>
      <c r="BR418" s="147"/>
      <c r="BS418" s="147"/>
      <c r="BT418" s="147"/>
      <c r="BU418" s="147"/>
      <c r="BV418" s="147"/>
      <c r="BW418" s="147"/>
      <c r="BX418" s="147"/>
      <c r="BY418" s="147"/>
      <c r="BZ418" s="147"/>
      <c r="CA418" s="147"/>
      <c r="CB418" s="147"/>
      <c r="CC418" s="147"/>
      <c r="CD418" s="147"/>
      <c r="CE418" s="147"/>
      <c r="CF418" s="147"/>
      <c r="CG418" s="147"/>
      <c r="CH418" s="147"/>
      <c r="CI418" s="147"/>
      <c r="CJ418" s="147"/>
      <c r="CK418" s="147"/>
      <c r="CL418" s="147"/>
      <c r="CM418" s="147"/>
      <c r="CN418" s="147"/>
      <c r="CO418" s="147"/>
      <c r="CP418" s="147"/>
      <c r="CQ418" s="147"/>
      <c r="CR418" s="147"/>
      <c r="CS418" s="147"/>
      <c r="CT418" s="147"/>
      <c r="CU418" s="147"/>
      <c r="CV418" s="147"/>
      <c r="CW418" s="147"/>
      <c r="CX418" s="147"/>
      <c r="CY418" s="147"/>
      <c r="CZ418" s="147"/>
    </row>
    <row r="419" spans="1:104" s="146" customFormat="1" x14ac:dyDescent="0.3">
      <c r="A419" s="310"/>
      <c r="B419" s="310"/>
      <c r="C419" s="310"/>
      <c r="L419" s="147"/>
      <c r="U419" s="147"/>
      <c r="AD419" s="147"/>
      <c r="AE419" s="147"/>
      <c r="AF419" s="147"/>
      <c r="AG419" s="147"/>
      <c r="AH419" s="147"/>
      <c r="AI419" s="147"/>
      <c r="AJ419" s="147"/>
      <c r="AK419" s="147"/>
      <c r="AL419" s="147"/>
      <c r="AM419" s="147"/>
      <c r="AN419" s="147"/>
      <c r="AO419" s="147"/>
      <c r="AP419" s="147"/>
      <c r="AQ419" s="147"/>
      <c r="AR419" s="147"/>
      <c r="AS419" s="147"/>
      <c r="AT419" s="147"/>
      <c r="AU419" s="147"/>
      <c r="AV419" s="147"/>
      <c r="AW419" s="147"/>
      <c r="AX419" s="147"/>
      <c r="AY419" s="147"/>
      <c r="AZ419" s="147"/>
      <c r="BA419" s="147"/>
      <c r="BB419" s="147"/>
      <c r="BC419" s="147"/>
      <c r="BD419" s="147"/>
      <c r="BE419" s="147"/>
      <c r="BF419" s="147"/>
      <c r="BG419" s="147"/>
      <c r="BH419" s="147"/>
      <c r="BI419" s="147"/>
      <c r="BJ419" s="147"/>
      <c r="BK419" s="147"/>
      <c r="BL419" s="147"/>
      <c r="BM419" s="147"/>
      <c r="BN419" s="147"/>
      <c r="BO419" s="147"/>
      <c r="BP419" s="147"/>
      <c r="BQ419" s="147"/>
      <c r="BR419" s="147"/>
      <c r="BS419" s="147"/>
      <c r="BT419" s="147"/>
      <c r="BU419" s="147"/>
      <c r="BV419" s="147"/>
      <c r="BW419" s="147"/>
      <c r="BX419" s="147"/>
      <c r="BY419" s="147"/>
      <c r="BZ419" s="147"/>
      <c r="CA419" s="147"/>
      <c r="CB419" s="147"/>
      <c r="CC419" s="147"/>
      <c r="CD419" s="147"/>
      <c r="CE419" s="147"/>
      <c r="CF419" s="147"/>
      <c r="CG419" s="147"/>
      <c r="CH419" s="147"/>
      <c r="CI419" s="147"/>
      <c r="CJ419" s="147"/>
      <c r="CK419" s="147"/>
      <c r="CL419" s="147"/>
      <c r="CM419" s="147"/>
      <c r="CN419" s="147"/>
      <c r="CO419" s="147"/>
      <c r="CP419" s="147"/>
      <c r="CQ419" s="147"/>
      <c r="CR419" s="147"/>
      <c r="CS419" s="147"/>
      <c r="CT419" s="147"/>
      <c r="CU419" s="147"/>
      <c r="CV419" s="147"/>
      <c r="CW419" s="147"/>
      <c r="CX419" s="147"/>
      <c r="CY419" s="147"/>
      <c r="CZ419" s="147"/>
    </row>
    <row r="420" spans="1:104" s="146" customFormat="1" x14ac:dyDescent="0.3">
      <c r="A420" s="310"/>
      <c r="B420" s="310"/>
      <c r="C420" s="310"/>
      <c r="L420" s="147"/>
      <c r="U420" s="147"/>
      <c r="AD420" s="147"/>
      <c r="AE420" s="147"/>
      <c r="AF420" s="147"/>
      <c r="AG420" s="147"/>
      <c r="AH420" s="147"/>
      <c r="AI420" s="147"/>
      <c r="AJ420" s="147"/>
      <c r="AK420" s="147"/>
      <c r="AL420" s="147"/>
      <c r="AM420" s="147"/>
      <c r="AN420" s="147"/>
      <c r="AO420" s="147"/>
      <c r="AP420" s="147"/>
      <c r="AQ420" s="147"/>
      <c r="AR420" s="147"/>
      <c r="AS420" s="147"/>
      <c r="AT420" s="147"/>
      <c r="AU420" s="147"/>
      <c r="AV420" s="147"/>
      <c r="AW420" s="147"/>
      <c r="AX420" s="147"/>
      <c r="AY420" s="147"/>
      <c r="AZ420" s="147"/>
      <c r="BA420" s="147"/>
      <c r="BB420" s="147"/>
      <c r="BC420" s="147"/>
      <c r="BD420" s="147"/>
      <c r="BE420" s="147"/>
      <c r="BF420" s="147"/>
      <c r="BG420" s="147"/>
      <c r="BH420" s="147"/>
      <c r="BI420" s="147"/>
      <c r="BJ420" s="147"/>
      <c r="BK420" s="147"/>
      <c r="BL420" s="147"/>
      <c r="BM420" s="147"/>
      <c r="BN420" s="147"/>
      <c r="BO420" s="147"/>
      <c r="BP420" s="147"/>
      <c r="BQ420" s="147"/>
      <c r="BR420" s="147"/>
      <c r="BS420" s="147"/>
      <c r="BT420" s="147"/>
      <c r="BU420" s="147"/>
      <c r="BV420" s="147"/>
      <c r="BW420" s="147"/>
      <c r="BX420" s="147"/>
      <c r="BY420" s="147"/>
      <c r="BZ420" s="147"/>
      <c r="CA420" s="147"/>
      <c r="CB420" s="147"/>
      <c r="CC420" s="147"/>
      <c r="CD420" s="147"/>
      <c r="CE420" s="147"/>
      <c r="CF420" s="147"/>
      <c r="CG420" s="147"/>
      <c r="CH420" s="147"/>
      <c r="CI420" s="147"/>
      <c r="CJ420" s="147"/>
      <c r="CK420" s="147"/>
      <c r="CL420" s="147"/>
      <c r="CM420" s="147"/>
      <c r="CN420" s="147"/>
      <c r="CO420" s="147"/>
      <c r="CP420" s="147"/>
      <c r="CQ420" s="147"/>
      <c r="CR420" s="147"/>
      <c r="CS420" s="147"/>
      <c r="CT420" s="147"/>
      <c r="CU420" s="147"/>
      <c r="CV420" s="147"/>
      <c r="CW420" s="147"/>
      <c r="CX420" s="147"/>
      <c r="CY420" s="147"/>
      <c r="CZ420" s="147"/>
    </row>
    <row r="421" spans="1:104" s="146" customFormat="1" x14ac:dyDescent="0.3">
      <c r="A421" s="310"/>
      <c r="B421" s="310"/>
      <c r="C421" s="310"/>
      <c r="L421" s="147"/>
      <c r="U421" s="147"/>
      <c r="AD421" s="147"/>
      <c r="AE421" s="147"/>
      <c r="AF421" s="147"/>
      <c r="AG421" s="147"/>
      <c r="AH421" s="147"/>
      <c r="AI421" s="147"/>
      <c r="AJ421" s="147"/>
      <c r="AK421" s="147"/>
      <c r="AL421" s="147"/>
      <c r="AM421" s="147"/>
      <c r="AN421" s="147"/>
      <c r="AO421" s="147"/>
      <c r="AP421" s="147"/>
      <c r="AQ421" s="147"/>
      <c r="AR421" s="147"/>
      <c r="AS421" s="147"/>
      <c r="AT421" s="147"/>
      <c r="AU421" s="147"/>
      <c r="AV421" s="147"/>
      <c r="AW421" s="147"/>
      <c r="AX421" s="147"/>
      <c r="AY421" s="147"/>
      <c r="AZ421" s="147"/>
      <c r="BA421" s="147"/>
      <c r="BB421" s="147"/>
      <c r="BC421" s="147"/>
      <c r="BD421" s="147"/>
      <c r="BE421" s="147"/>
      <c r="BF421" s="147"/>
      <c r="BG421" s="147"/>
      <c r="BH421" s="147"/>
      <c r="BI421" s="147"/>
      <c r="BJ421" s="147"/>
      <c r="BK421" s="147"/>
      <c r="BL421" s="147"/>
      <c r="BM421" s="147"/>
      <c r="BN421" s="147"/>
      <c r="BO421" s="147"/>
      <c r="BP421" s="147"/>
      <c r="BQ421" s="147"/>
      <c r="BR421" s="147"/>
      <c r="BS421" s="147"/>
      <c r="BT421" s="147"/>
      <c r="BU421" s="147"/>
      <c r="BV421" s="147"/>
      <c r="BW421" s="147"/>
      <c r="BX421" s="147"/>
      <c r="BY421" s="147"/>
      <c r="BZ421" s="147"/>
      <c r="CA421" s="147"/>
      <c r="CB421" s="147"/>
      <c r="CC421" s="147"/>
      <c r="CD421" s="147"/>
      <c r="CE421" s="147"/>
      <c r="CF421" s="147"/>
      <c r="CG421" s="147"/>
      <c r="CH421" s="147"/>
      <c r="CI421" s="147"/>
      <c r="CJ421" s="147"/>
      <c r="CK421" s="147"/>
      <c r="CL421" s="147"/>
      <c r="CM421" s="147"/>
      <c r="CN421" s="147"/>
      <c r="CO421" s="147"/>
      <c r="CP421" s="147"/>
      <c r="CQ421" s="147"/>
      <c r="CR421" s="147"/>
      <c r="CS421" s="147"/>
      <c r="CT421" s="147"/>
      <c r="CU421" s="147"/>
      <c r="CV421" s="147"/>
      <c r="CW421" s="147"/>
      <c r="CX421" s="147"/>
      <c r="CY421" s="147"/>
      <c r="CZ421" s="147"/>
    </row>
    <row r="422" spans="1:104" s="146" customFormat="1" x14ac:dyDescent="0.3">
      <c r="A422" s="310"/>
      <c r="B422" s="310"/>
      <c r="C422" s="310"/>
      <c r="L422" s="147"/>
      <c r="U422" s="147"/>
      <c r="AD422" s="147"/>
      <c r="AE422" s="147"/>
      <c r="AF422" s="147"/>
      <c r="AG422" s="147"/>
      <c r="AH422" s="147"/>
      <c r="AI422" s="147"/>
      <c r="AJ422" s="147"/>
      <c r="AK422" s="147"/>
      <c r="AL422" s="147"/>
      <c r="AM422" s="147"/>
      <c r="AN422" s="147"/>
      <c r="AO422" s="147"/>
      <c r="AP422" s="147"/>
      <c r="AQ422" s="147"/>
      <c r="AR422" s="147"/>
      <c r="AS422" s="147"/>
      <c r="AT422" s="147"/>
      <c r="AU422" s="147"/>
      <c r="AV422" s="147"/>
      <c r="AW422" s="147"/>
      <c r="AX422" s="147"/>
      <c r="AY422" s="147"/>
      <c r="AZ422" s="147"/>
      <c r="BA422" s="147"/>
      <c r="BB422" s="147"/>
      <c r="BC422" s="147"/>
      <c r="BD422" s="147"/>
      <c r="BE422" s="147"/>
      <c r="BF422" s="147"/>
      <c r="BG422" s="147"/>
      <c r="BH422" s="147"/>
      <c r="BI422" s="147"/>
      <c r="BJ422" s="147"/>
      <c r="BK422" s="147"/>
      <c r="BL422" s="147"/>
      <c r="BM422" s="147"/>
      <c r="BN422" s="147"/>
      <c r="BO422" s="147"/>
      <c r="BP422" s="147"/>
      <c r="BQ422" s="147"/>
      <c r="BR422" s="147"/>
      <c r="BS422" s="147"/>
      <c r="BT422" s="147"/>
      <c r="BU422" s="147"/>
      <c r="BV422" s="147"/>
      <c r="BW422" s="147"/>
      <c r="BX422" s="147"/>
      <c r="BY422" s="147"/>
      <c r="BZ422" s="147"/>
      <c r="CA422" s="147"/>
      <c r="CB422" s="147"/>
      <c r="CC422" s="147"/>
      <c r="CD422" s="147"/>
      <c r="CE422" s="147"/>
      <c r="CF422" s="147"/>
      <c r="CG422" s="147"/>
      <c r="CH422" s="147"/>
      <c r="CI422" s="147"/>
      <c r="CJ422" s="147"/>
      <c r="CK422" s="147"/>
      <c r="CL422" s="147"/>
      <c r="CM422" s="147"/>
      <c r="CN422" s="147"/>
      <c r="CO422" s="147"/>
      <c r="CP422" s="147"/>
      <c r="CQ422" s="147"/>
      <c r="CR422" s="147"/>
      <c r="CS422" s="147"/>
      <c r="CT422" s="147"/>
      <c r="CU422" s="147"/>
      <c r="CV422" s="147"/>
      <c r="CW422" s="147"/>
      <c r="CX422" s="147"/>
      <c r="CY422" s="147"/>
      <c r="CZ422" s="147"/>
    </row>
    <row r="423" spans="1:104" s="146" customFormat="1" x14ac:dyDescent="0.3">
      <c r="A423" s="310"/>
      <c r="B423" s="310"/>
      <c r="C423" s="310"/>
      <c r="L423" s="147"/>
      <c r="U423" s="147"/>
      <c r="AD423" s="147"/>
      <c r="AE423" s="147"/>
      <c r="AF423" s="147"/>
      <c r="AG423" s="147"/>
      <c r="AH423" s="147"/>
      <c r="AI423" s="147"/>
      <c r="AJ423" s="147"/>
      <c r="AK423" s="147"/>
      <c r="AL423" s="147"/>
      <c r="AM423" s="147"/>
      <c r="AN423" s="147"/>
      <c r="AO423" s="147"/>
      <c r="AP423" s="147"/>
      <c r="AQ423" s="147"/>
      <c r="AR423" s="147"/>
      <c r="AS423" s="147"/>
      <c r="AT423" s="147"/>
      <c r="AU423" s="147"/>
      <c r="AV423" s="147"/>
      <c r="AW423" s="147"/>
      <c r="AX423" s="147"/>
      <c r="AY423" s="147"/>
      <c r="AZ423" s="147"/>
      <c r="BA423" s="147"/>
      <c r="BB423" s="147"/>
      <c r="BC423" s="147"/>
      <c r="BD423" s="147"/>
      <c r="BE423" s="147"/>
      <c r="BF423" s="147"/>
      <c r="BG423" s="147"/>
      <c r="BH423" s="147"/>
      <c r="BI423" s="147"/>
      <c r="BJ423" s="147"/>
      <c r="BK423" s="147"/>
      <c r="BL423" s="147"/>
      <c r="BM423" s="147"/>
      <c r="BN423" s="147"/>
      <c r="BO423" s="147"/>
      <c r="BP423" s="147"/>
      <c r="BQ423" s="147"/>
      <c r="BR423" s="147"/>
      <c r="BS423" s="147"/>
      <c r="BT423" s="147"/>
      <c r="BU423" s="147"/>
      <c r="BV423" s="147"/>
      <c r="BW423" s="147"/>
      <c r="BX423" s="147"/>
      <c r="BY423" s="147"/>
      <c r="BZ423" s="147"/>
      <c r="CA423" s="147"/>
      <c r="CB423" s="147"/>
      <c r="CC423" s="147"/>
      <c r="CD423" s="147"/>
      <c r="CE423" s="147"/>
      <c r="CF423" s="147"/>
      <c r="CG423" s="147"/>
      <c r="CH423" s="147"/>
      <c r="CI423" s="147"/>
      <c r="CJ423" s="147"/>
      <c r="CK423" s="147"/>
      <c r="CL423" s="147"/>
      <c r="CM423" s="147"/>
      <c r="CN423" s="147"/>
      <c r="CO423" s="147"/>
      <c r="CP423" s="147"/>
      <c r="CQ423" s="147"/>
      <c r="CR423" s="147"/>
      <c r="CS423" s="147"/>
      <c r="CT423" s="147"/>
      <c r="CU423" s="147"/>
      <c r="CV423" s="147"/>
      <c r="CW423" s="147"/>
      <c r="CX423" s="147"/>
      <c r="CY423" s="147"/>
      <c r="CZ423" s="147"/>
    </row>
    <row r="424" spans="1:104" s="146" customFormat="1" x14ac:dyDescent="0.3">
      <c r="A424" s="310"/>
      <c r="B424" s="310"/>
      <c r="C424" s="310"/>
      <c r="L424" s="147"/>
      <c r="U424" s="147"/>
      <c r="AD424" s="147"/>
      <c r="AE424" s="147"/>
      <c r="AF424" s="147"/>
      <c r="AG424" s="147"/>
      <c r="AH424" s="147"/>
      <c r="AI424" s="147"/>
      <c r="AJ424" s="147"/>
      <c r="AK424" s="147"/>
      <c r="AL424" s="147"/>
      <c r="AM424" s="147"/>
      <c r="AN424" s="147"/>
      <c r="AO424" s="147"/>
      <c r="AP424" s="147"/>
      <c r="AQ424" s="147"/>
      <c r="AR424" s="147"/>
      <c r="AS424" s="147"/>
      <c r="AT424" s="147"/>
      <c r="AU424" s="147"/>
      <c r="AV424" s="147"/>
      <c r="AW424" s="147"/>
      <c r="AX424" s="147"/>
      <c r="AY424" s="147"/>
      <c r="AZ424" s="147"/>
      <c r="BA424" s="147"/>
      <c r="BB424" s="147"/>
      <c r="BC424" s="147"/>
      <c r="BD424" s="147"/>
      <c r="BE424" s="147"/>
      <c r="BF424" s="147"/>
      <c r="BG424" s="147"/>
      <c r="BH424" s="147"/>
      <c r="BI424" s="147"/>
      <c r="BJ424" s="147"/>
      <c r="BK424" s="147"/>
      <c r="BL424" s="147"/>
      <c r="BM424" s="147"/>
      <c r="BN424" s="147"/>
      <c r="BO424" s="147"/>
      <c r="BP424" s="147"/>
      <c r="BQ424" s="147"/>
      <c r="BR424" s="147"/>
      <c r="BS424" s="147"/>
      <c r="BT424" s="147"/>
      <c r="BU424" s="147"/>
      <c r="BV424" s="147"/>
      <c r="BW424" s="147"/>
      <c r="BX424" s="147"/>
      <c r="BY424" s="147"/>
      <c r="BZ424" s="147"/>
      <c r="CA424" s="147"/>
      <c r="CB424" s="147"/>
      <c r="CC424" s="147"/>
      <c r="CD424" s="147"/>
      <c r="CE424" s="147"/>
      <c r="CF424" s="147"/>
      <c r="CG424" s="147"/>
      <c r="CH424" s="147"/>
      <c r="CI424" s="147"/>
      <c r="CJ424" s="147"/>
      <c r="CK424" s="147"/>
      <c r="CL424" s="147"/>
      <c r="CM424" s="147"/>
      <c r="CN424" s="147"/>
      <c r="CO424" s="147"/>
      <c r="CP424" s="147"/>
      <c r="CQ424" s="147"/>
      <c r="CR424" s="147"/>
      <c r="CS424" s="147"/>
      <c r="CT424" s="147"/>
      <c r="CU424" s="147"/>
      <c r="CV424" s="147"/>
      <c r="CW424" s="147"/>
      <c r="CX424" s="147"/>
      <c r="CY424" s="147"/>
      <c r="CZ424" s="147"/>
    </row>
    <row r="425" spans="1:104" s="146" customFormat="1" x14ac:dyDescent="0.3">
      <c r="A425" s="310"/>
      <c r="B425" s="310"/>
      <c r="C425" s="310"/>
      <c r="L425" s="147"/>
      <c r="U425" s="147"/>
      <c r="AD425" s="147"/>
      <c r="AE425" s="147"/>
      <c r="AF425" s="147"/>
      <c r="AG425" s="147"/>
      <c r="AH425" s="147"/>
      <c r="AI425" s="147"/>
      <c r="AJ425" s="147"/>
      <c r="AK425" s="147"/>
      <c r="AL425" s="147"/>
      <c r="AM425" s="147"/>
      <c r="AN425" s="147"/>
      <c r="AO425" s="147"/>
      <c r="AP425" s="147"/>
      <c r="AQ425" s="147"/>
      <c r="AR425" s="147"/>
      <c r="AS425" s="147"/>
      <c r="AT425" s="147"/>
      <c r="AU425" s="147"/>
      <c r="AV425" s="147"/>
      <c r="AW425" s="147"/>
      <c r="AX425" s="147"/>
      <c r="AY425" s="147"/>
      <c r="AZ425" s="147"/>
      <c r="BA425" s="147"/>
      <c r="BB425" s="147"/>
      <c r="BC425" s="147"/>
      <c r="BD425" s="147"/>
      <c r="BE425" s="147"/>
      <c r="BF425" s="147"/>
      <c r="BG425" s="147"/>
      <c r="BH425" s="147"/>
      <c r="BI425" s="147"/>
      <c r="BJ425" s="147"/>
      <c r="BK425" s="147"/>
      <c r="BL425" s="147"/>
      <c r="BM425" s="147"/>
      <c r="BN425" s="147"/>
      <c r="BO425" s="147"/>
      <c r="BP425" s="147"/>
      <c r="BQ425" s="147"/>
      <c r="BR425" s="147"/>
      <c r="BS425" s="147"/>
      <c r="BT425" s="147"/>
      <c r="BU425" s="147"/>
      <c r="BV425" s="147"/>
      <c r="BW425" s="147"/>
      <c r="BX425" s="147"/>
      <c r="BY425" s="147"/>
      <c r="BZ425" s="147"/>
      <c r="CA425" s="147"/>
      <c r="CB425" s="147"/>
      <c r="CC425" s="147"/>
      <c r="CD425" s="147"/>
      <c r="CE425" s="147"/>
      <c r="CF425" s="147"/>
      <c r="CG425" s="147"/>
      <c r="CH425" s="147"/>
      <c r="CI425" s="147"/>
      <c r="CJ425" s="147"/>
      <c r="CK425" s="147"/>
      <c r="CL425" s="147"/>
      <c r="CM425" s="147"/>
      <c r="CN425" s="147"/>
      <c r="CO425" s="147"/>
      <c r="CP425" s="147"/>
      <c r="CQ425" s="147"/>
      <c r="CR425" s="147"/>
      <c r="CS425" s="147"/>
      <c r="CT425" s="147"/>
      <c r="CU425" s="147"/>
      <c r="CV425" s="147"/>
      <c r="CW425" s="147"/>
      <c r="CX425" s="147"/>
      <c r="CY425" s="147"/>
      <c r="CZ425" s="147"/>
    </row>
    <row r="426" spans="1:104" s="146" customFormat="1" x14ac:dyDescent="0.3">
      <c r="A426" s="310"/>
      <c r="B426" s="310"/>
      <c r="C426" s="310"/>
      <c r="L426" s="147"/>
      <c r="U426" s="147"/>
      <c r="AD426" s="147"/>
      <c r="AE426" s="147"/>
      <c r="AF426" s="147"/>
      <c r="AG426" s="147"/>
      <c r="AH426" s="147"/>
      <c r="AI426" s="147"/>
      <c r="AJ426" s="147"/>
      <c r="AK426" s="147"/>
      <c r="AL426" s="147"/>
      <c r="AM426" s="147"/>
      <c r="AN426" s="147"/>
      <c r="AO426" s="147"/>
      <c r="AP426" s="147"/>
      <c r="AQ426" s="147"/>
      <c r="AR426" s="147"/>
      <c r="AS426" s="147"/>
      <c r="AT426" s="147"/>
      <c r="AU426" s="147"/>
      <c r="AV426" s="147"/>
      <c r="AW426" s="147"/>
      <c r="AX426" s="147"/>
      <c r="AY426" s="147"/>
      <c r="AZ426" s="147"/>
      <c r="BA426" s="147"/>
      <c r="BB426" s="147"/>
      <c r="BC426" s="147"/>
      <c r="BD426" s="147"/>
      <c r="BE426" s="147"/>
      <c r="BF426" s="147"/>
      <c r="BG426" s="147"/>
      <c r="BH426" s="147"/>
      <c r="BI426" s="147"/>
      <c r="BJ426" s="147"/>
      <c r="BK426" s="147"/>
      <c r="BL426" s="147"/>
      <c r="BM426" s="147"/>
      <c r="BN426" s="147"/>
      <c r="BO426" s="147"/>
      <c r="BP426" s="147"/>
      <c r="BQ426" s="147"/>
      <c r="BR426" s="147"/>
      <c r="BS426" s="147"/>
      <c r="BT426" s="147"/>
      <c r="BU426" s="147"/>
      <c r="BV426" s="147"/>
      <c r="BW426" s="147"/>
      <c r="BX426" s="147"/>
      <c r="BY426" s="147"/>
      <c r="BZ426" s="147"/>
      <c r="CA426" s="147"/>
      <c r="CB426" s="147"/>
      <c r="CC426" s="147"/>
      <c r="CD426" s="147"/>
      <c r="CE426" s="147"/>
      <c r="CF426" s="147"/>
      <c r="CG426" s="147"/>
      <c r="CH426" s="147"/>
      <c r="CI426" s="147"/>
      <c r="CJ426" s="147"/>
      <c r="CK426" s="147"/>
      <c r="CL426" s="147"/>
      <c r="CM426" s="147"/>
      <c r="CN426" s="147"/>
      <c r="CO426" s="147"/>
      <c r="CP426" s="147"/>
      <c r="CQ426" s="147"/>
      <c r="CR426" s="147"/>
      <c r="CS426" s="147"/>
      <c r="CT426" s="147"/>
      <c r="CU426" s="147"/>
      <c r="CV426" s="147"/>
      <c r="CW426" s="147"/>
      <c r="CX426" s="147"/>
      <c r="CY426" s="147"/>
      <c r="CZ426" s="147"/>
    </row>
    <row r="427" spans="1:104" s="146" customFormat="1" x14ac:dyDescent="0.3">
      <c r="A427" s="310"/>
      <c r="B427" s="310"/>
      <c r="C427" s="310"/>
      <c r="L427" s="147"/>
      <c r="U427" s="147"/>
      <c r="AD427" s="147"/>
      <c r="AE427" s="147"/>
      <c r="AF427" s="147"/>
      <c r="AG427" s="147"/>
      <c r="AH427" s="147"/>
      <c r="AI427" s="147"/>
      <c r="AJ427" s="147"/>
      <c r="AK427" s="147"/>
      <c r="AL427" s="147"/>
      <c r="AM427" s="147"/>
      <c r="AN427" s="147"/>
      <c r="AO427" s="147"/>
      <c r="AP427" s="147"/>
      <c r="AQ427" s="147"/>
      <c r="AR427" s="147"/>
      <c r="AS427" s="147"/>
      <c r="AT427" s="147"/>
      <c r="AU427" s="147"/>
      <c r="AV427" s="147"/>
      <c r="AW427" s="147"/>
      <c r="AX427" s="147"/>
      <c r="AY427" s="147"/>
      <c r="AZ427" s="147"/>
      <c r="BA427" s="147"/>
      <c r="BB427" s="147"/>
      <c r="BC427" s="147"/>
      <c r="BD427" s="147"/>
      <c r="BE427" s="147"/>
      <c r="BF427" s="147"/>
      <c r="BG427" s="147"/>
      <c r="BH427" s="147"/>
      <c r="BI427" s="147"/>
      <c r="BJ427" s="147"/>
      <c r="BK427" s="147"/>
      <c r="BL427" s="147"/>
      <c r="BM427" s="147"/>
      <c r="BN427" s="147"/>
      <c r="BO427" s="147"/>
      <c r="BP427" s="147"/>
      <c r="BQ427" s="147"/>
      <c r="BR427" s="147"/>
      <c r="BS427" s="147"/>
      <c r="BT427" s="147"/>
      <c r="BU427" s="147"/>
      <c r="BV427" s="147"/>
      <c r="BW427" s="147"/>
      <c r="BX427" s="147"/>
      <c r="BY427" s="147"/>
      <c r="BZ427" s="147"/>
      <c r="CA427" s="147"/>
      <c r="CB427" s="147"/>
      <c r="CC427" s="147"/>
      <c r="CD427" s="147"/>
      <c r="CE427" s="147"/>
      <c r="CF427" s="147"/>
      <c r="CG427" s="147"/>
      <c r="CH427" s="147"/>
      <c r="CI427" s="147"/>
      <c r="CJ427" s="147"/>
      <c r="CK427" s="147"/>
      <c r="CL427" s="147"/>
      <c r="CM427" s="147"/>
      <c r="CN427" s="147"/>
      <c r="CO427" s="147"/>
      <c r="CP427" s="147"/>
      <c r="CQ427" s="147"/>
      <c r="CR427" s="147"/>
      <c r="CS427" s="147"/>
      <c r="CT427" s="147"/>
      <c r="CU427" s="147"/>
      <c r="CV427" s="147"/>
      <c r="CW427" s="147"/>
      <c r="CX427" s="147"/>
      <c r="CY427" s="147"/>
      <c r="CZ427" s="147"/>
    </row>
    <row r="428" spans="1:104" s="146" customFormat="1" x14ac:dyDescent="0.3">
      <c r="A428" s="310"/>
      <c r="B428" s="310"/>
      <c r="C428" s="310"/>
      <c r="L428" s="147"/>
      <c r="U428" s="147"/>
      <c r="AD428" s="147"/>
      <c r="AE428" s="147"/>
      <c r="AF428" s="147"/>
      <c r="AG428" s="147"/>
      <c r="AH428" s="147"/>
      <c r="AI428" s="147"/>
      <c r="AJ428" s="147"/>
      <c r="AK428" s="147"/>
      <c r="AL428" s="147"/>
      <c r="AM428" s="147"/>
      <c r="AN428" s="147"/>
      <c r="AO428" s="147"/>
      <c r="AP428" s="147"/>
      <c r="AQ428" s="147"/>
      <c r="AR428" s="147"/>
      <c r="AS428" s="147"/>
      <c r="AT428" s="147"/>
      <c r="AU428" s="147"/>
      <c r="AV428" s="147"/>
      <c r="AW428" s="147"/>
      <c r="AX428" s="147"/>
      <c r="AY428" s="147"/>
      <c r="AZ428" s="147"/>
      <c r="BA428" s="147"/>
      <c r="BB428" s="147"/>
      <c r="BC428" s="147"/>
      <c r="BD428" s="147"/>
      <c r="BE428" s="147"/>
      <c r="BF428" s="147"/>
      <c r="BG428" s="147"/>
      <c r="BH428" s="147"/>
      <c r="BI428" s="147"/>
      <c r="BJ428" s="147"/>
      <c r="BK428" s="147"/>
      <c r="BL428" s="147"/>
      <c r="BM428" s="147"/>
      <c r="BN428" s="147"/>
      <c r="BO428" s="147"/>
      <c r="BP428" s="147"/>
      <c r="BQ428" s="147"/>
      <c r="BR428" s="147"/>
      <c r="BS428" s="147"/>
      <c r="BT428" s="147"/>
      <c r="BU428" s="147"/>
      <c r="BV428" s="147"/>
      <c r="BW428" s="147"/>
      <c r="BX428" s="147"/>
      <c r="BY428" s="147"/>
      <c r="BZ428" s="147"/>
      <c r="CA428" s="147"/>
      <c r="CB428" s="147"/>
      <c r="CC428" s="147"/>
      <c r="CD428" s="147"/>
      <c r="CE428" s="147"/>
      <c r="CF428" s="147"/>
      <c r="CG428" s="147"/>
      <c r="CH428" s="147"/>
      <c r="CI428" s="147"/>
      <c r="CJ428" s="147"/>
      <c r="CK428" s="147"/>
      <c r="CL428" s="147"/>
      <c r="CM428" s="147"/>
      <c r="CN428" s="147"/>
      <c r="CO428" s="147"/>
      <c r="CP428" s="147"/>
      <c r="CQ428" s="147"/>
      <c r="CR428" s="147"/>
      <c r="CS428" s="147"/>
      <c r="CT428" s="147"/>
      <c r="CU428" s="147"/>
      <c r="CV428" s="147"/>
      <c r="CW428" s="147"/>
      <c r="CX428" s="147"/>
      <c r="CY428" s="147"/>
      <c r="CZ428" s="147"/>
    </row>
    <row r="429" spans="1:104" s="146" customFormat="1" x14ac:dyDescent="0.3">
      <c r="A429" s="310"/>
      <c r="B429" s="310"/>
      <c r="C429" s="310"/>
      <c r="L429" s="147"/>
      <c r="U429" s="147"/>
      <c r="AD429" s="147"/>
      <c r="AE429" s="147"/>
      <c r="AF429" s="147"/>
      <c r="AG429" s="147"/>
      <c r="AH429" s="147"/>
      <c r="AI429" s="147"/>
      <c r="AJ429" s="147"/>
      <c r="AK429" s="147"/>
      <c r="AL429" s="147"/>
      <c r="AM429" s="147"/>
      <c r="AN429" s="147"/>
      <c r="AO429" s="147"/>
      <c r="AP429" s="147"/>
      <c r="AQ429" s="147"/>
      <c r="AR429" s="147"/>
      <c r="AS429" s="147"/>
      <c r="AT429" s="147"/>
      <c r="AU429" s="147"/>
      <c r="AV429" s="147"/>
      <c r="AW429" s="147"/>
      <c r="AX429" s="147"/>
      <c r="AY429" s="147"/>
      <c r="AZ429" s="147"/>
      <c r="BA429" s="147"/>
      <c r="BB429" s="147"/>
      <c r="BC429" s="147"/>
      <c r="BD429" s="147"/>
      <c r="BE429" s="147"/>
      <c r="BF429" s="147"/>
      <c r="BG429" s="147"/>
      <c r="BH429" s="147"/>
      <c r="BI429" s="147"/>
      <c r="BJ429" s="147"/>
      <c r="BK429" s="147"/>
      <c r="BL429" s="147"/>
      <c r="BM429" s="147"/>
      <c r="BN429" s="147"/>
      <c r="BO429" s="147"/>
      <c r="BP429" s="147"/>
      <c r="BQ429" s="147"/>
      <c r="BR429" s="147"/>
      <c r="BS429" s="147"/>
      <c r="BT429" s="147"/>
      <c r="BU429" s="147"/>
      <c r="BV429" s="147"/>
      <c r="BW429" s="147"/>
      <c r="BX429" s="147"/>
      <c r="BY429" s="147"/>
      <c r="BZ429" s="147"/>
      <c r="CA429" s="147"/>
      <c r="CB429" s="147"/>
      <c r="CC429" s="147"/>
      <c r="CD429" s="147"/>
      <c r="CE429" s="147"/>
      <c r="CF429" s="147"/>
      <c r="CG429" s="147"/>
      <c r="CH429" s="147"/>
      <c r="CI429" s="147"/>
      <c r="CJ429" s="147"/>
      <c r="CK429" s="147"/>
      <c r="CL429" s="147"/>
      <c r="CM429" s="147"/>
      <c r="CN429" s="147"/>
      <c r="CO429" s="147"/>
      <c r="CP429" s="147"/>
      <c r="CQ429" s="147"/>
      <c r="CR429" s="147"/>
      <c r="CS429" s="147"/>
      <c r="CT429" s="147"/>
      <c r="CU429" s="147"/>
      <c r="CV429" s="147"/>
      <c r="CW429" s="147"/>
      <c r="CX429" s="147"/>
      <c r="CY429" s="147"/>
      <c r="CZ429" s="147"/>
    </row>
    <row r="430" spans="1:104" s="146" customFormat="1" x14ac:dyDescent="0.3">
      <c r="A430" s="310"/>
      <c r="B430" s="310"/>
      <c r="C430" s="310"/>
      <c r="L430" s="147"/>
      <c r="U430" s="147"/>
      <c r="AD430" s="147"/>
      <c r="AE430" s="147"/>
      <c r="AF430" s="147"/>
      <c r="AG430" s="147"/>
      <c r="AH430" s="147"/>
      <c r="AI430" s="147"/>
      <c r="AJ430" s="147"/>
      <c r="AK430" s="147"/>
      <c r="AL430" s="147"/>
      <c r="AM430" s="147"/>
      <c r="AN430" s="147"/>
      <c r="AO430" s="147"/>
      <c r="AP430" s="147"/>
      <c r="AQ430" s="147"/>
      <c r="AR430" s="147"/>
      <c r="AS430" s="147"/>
      <c r="AT430" s="147"/>
      <c r="AU430" s="147"/>
      <c r="AV430" s="147"/>
      <c r="AW430" s="147"/>
      <c r="AX430" s="147"/>
      <c r="AY430" s="147"/>
      <c r="AZ430" s="147"/>
      <c r="BA430" s="147"/>
      <c r="BB430" s="147"/>
      <c r="BC430" s="147"/>
      <c r="BD430" s="147"/>
      <c r="BE430" s="147"/>
      <c r="BF430" s="147"/>
      <c r="BG430" s="147"/>
      <c r="BH430" s="147"/>
      <c r="BI430" s="147"/>
      <c r="BJ430" s="147"/>
      <c r="BK430" s="147"/>
      <c r="BL430" s="147"/>
      <c r="BM430" s="147"/>
      <c r="BN430" s="147"/>
      <c r="BO430" s="147"/>
      <c r="BP430" s="147"/>
      <c r="BQ430" s="147"/>
      <c r="BR430" s="147"/>
      <c r="BS430" s="147"/>
      <c r="BT430" s="147"/>
      <c r="BU430" s="147"/>
      <c r="BV430" s="147"/>
      <c r="BW430" s="147"/>
      <c r="BX430" s="147"/>
      <c r="BY430" s="147"/>
      <c r="BZ430" s="147"/>
      <c r="CA430" s="147"/>
      <c r="CB430" s="147"/>
      <c r="CC430" s="147"/>
      <c r="CD430" s="147"/>
      <c r="CE430" s="147"/>
      <c r="CF430" s="147"/>
      <c r="CG430" s="147"/>
      <c r="CH430" s="147"/>
      <c r="CI430" s="147"/>
      <c r="CJ430" s="147"/>
      <c r="CK430" s="147"/>
      <c r="CL430" s="147"/>
      <c r="CM430" s="147"/>
      <c r="CN430" s="147"/>
      <c r="CO430" s="147"/>
      <c r="CP430" s="147"/>
      <c r="CQ430" s="147"/>
      <c r="CR430" s="147"/>
      <c r="CS430" s="147"/>
      <c r="CT430" s="147"/>
      <c r="CU430" s="147"/>
      <c r="CV430" s="147"/>
      <c r="CW430" s="147"/>
      <c r="CX430" s="147"/>
      <c r="CY430" s="147"/>
      <c r="CZ430" s="147"/>
    </row>
    <row r="431" spans="1:104" s="146" customFormat="1" x14ac:dyDescent="0.3">
      <c r="A431" s="310"/>
      <c r="B431" s="310"/>
      <c r="C431" s="310"/>
      <c r="L431" s="147"/>
      <c r="U431" s="147"/>
      <c r="AD431" s="147"/>
      <c r="AE431" s="147"/>
      <c r="AF431" s="147"/>
      <c r="AG431" s="147"/>
      <c r="AH431" s="147"/>
      <c r="AI431" s="147"/>
      <c r="AJ431" s="147"/>
      <c r="AK431" s="147"/>
      <c r="AL431" s="147"/>
      <c r="AM431" s="147"/>
      <c r="AN431" s="147"/>
      <c r="AO431" s="147"/>
      <c r="AP431" s="147"/>
      <c r="AQ431" s="147"/>
      <c r="AR431" s="147"/>
      <c r="AS431" s="147"/>
      <c r="AT431" s="147"/>
      <c r="AU431" s="147"/>
      <c r="AV431" s="147"/>
      <c r="AW431" s="147"/>
      <c r="AX431" s="147"/>
      <c r="AY431" s="147"/>
      <c r="AZ431" s="147"/>
      <c r="BA431" s="147"/>
      <c r="BB431" s="147"/>
      <c r="BC431" s="147"/>
      <c r="BD431" s="147"/>
      <c r="BE431" s="147"/>
      <c r="BF431" s="147"/>
      <c r="BG431" s="147"/>
      <c r="BH431" s="147"/>
      <c r="BI431" s="147"/>
      <c r="BJ431" s="147"/>
      <c r="BK431" s="147"/>
      <c r="BL431" s="147"/>
      <c r="BM431" s="147"/>
      <c r="BN431" s="147"/>
      <c r="BO431" s="147"/>
      <c r="BP431" s="147"/>
      <c r="BQ431" s="147"/>
      <c r="BR431" s="147"/>
      <c r="BS431" s="147"/>
      <c r="BT431" s="147"/>
      <c r="BU431" s="147"/>
      <c r="BV431" s="147"/>
      <c r="BW431" s="147"/>
      <c r="BX431" s="147"/>
      <c r="BY431" s="147"/>
      <c r="BZ431" s="147"/>
      <c r="CA431" s="147"/>
      <c r="CB431" s="147"/>
      <c r="CC431" s="147"/>
      <c r="CD431" s="147"/>
      <c r="CE431" s="147"/>
      <c r="CF431" s="147"/>
      <c r="CG431" s="147"/>
      <c r="CH431" s="147"/>
      <c r="CI431" s="147"/>
      <c r="CJ431" s="147"/>
      <c r="CK431" s="147"/>
      <c r="CL431" s="147"/>
      <c r="CM431" s="147"/>
      <c r="CN431" s="147"/>
      <c r="CO431" s="147"/>
      <c r="CP431" s="147"/>
      <c r="CQ431" s="147"/>
      <c r="CR431" s="147"/>
      <c r="CS431" s="147"/>
      <c r="CT431" s="147"/>
      <c r="CU431" s="147"/>
      <c r="CV431" s="147"/>
      <c r="CW431" s="147"/>
      <c r="CX431" s="147"/>
      <c r="CY431" s="147"/>
      <c r="CZ431" s="147"/>
    </row>
    <row r="432" spans="1:104" s="146" customFormat="1" x14ac:dyDescent="0.3">
      <c r="A432" s="310"/>
      <c r="B432" s="310"/>
      <c r="C432" s="310"/>
      <c r="L432" s="147"/>
      <c r="U432" s="147"/>
      <c r="AD432" s="147"/>
      <c r="AE432" s="147"/>
      <c r="AF432" s="147"/>
      <c r="AG432" s="147"/>
      <c r="AH432" s="147"/>
      <c r="AI432" s="147"/>
      <c r="AJ432" s="147"/>
      <c r="AK432" s="147"/>
      <c r="AL432" s="147"/>
      <c r="AM432" s="147"/>
      <c r="AN432" s="147"/>
      <c r="AO432" s="147"/>
      <c r="AP432" s="147"/>
      <c r="AQ432" s="147"/>
      <c r="AR432" s="147"/>
      <c r="AS432" s="147"/>
      <c r="AT432" s="147"/>
      <c r="AU432" s="147"/>
      <c r="AV432" s="147"/>
      <c r="AW432" s="147"/>
      <c r="AX432" s="147"/>
      <c r="AY432" s="147"/>
      <c r="AZ432" s="147"/>
      <c r="BA432" s="147"/>
      <c r="BB432" s="147"/>
      <c r="BC432" s="147"/>
      <c r="BD432" s="147"/>
      <c r="BE432" s="147"/>
      <c r="BF432" s="147"/>
      <c r="BG432" s="147"/>
      <c r="BH432" s="147"/>
      <c r="BI432" s="147"/>
      <c r="BJ432" s="147"/>
      <c r="BK432" s="147"/>
      <c r="BL432" s="147"/>
      <c r="BM432" s="147"/>
      <c r="BN432" s="147"/>
      <c r="BO432" s="147"/>
      <c r="BP432" s="147"/>
      <c r="BQ432" s="147"/>
      <c r="BR432" s="147"/>
      <c r="BS432" s="147"/>
      <c r="BT432" s="147"/>
      <c r="BU432" s="147"/>
      <c r="BV432" s="147"/>
      <c r="BW432" s="147"/>
      <c r="BX432" s="147"/>
      <c r="BY432" s="147"/>
      <c r="BZ432" s="147"/>
      <c r="CA432" s="147"/>
      <c r="CB432" s="147"/>
      <c r="CC432" s="147"/>
      <c r="CD432" s="147"/>
      <c r="CE432" s="147"/>
      <c r="CF432" s="147"/>
      <c r="CG432" s="147"/>
      <c r="CH432" s="147"/>
      <c r="CI432" s="147"/>
      <c r="CJ432" s="147"/>
      <c r="CK432" s="147"/>
      <c r="CL432" s="147"/>
      <c r="CM432" s="147"/>
      <c r="CN432" s="147"/>
      <c r="CO432" s="147"/>
      <c r="CP432" s="147"/>
      <c r="CQ432" s="147"/>
      <c r="CR432" s="147"/>
      <c r="CS432" s="147"/>
      <c r="CT432" s="147"/>
      <c r="CU432" s="147"/>
      <c r="CV432" s="147"/>
      <c r="CW432" s="147"/>
      <c r="CX432" s="147"/>
      <c r="CY432" s="147"/>
      <c r="CZ432" s="147"/>
    </row>
    <row r="433" spans="1:104" s="146" customFormat="1" x14ac:dyDescent="0.3">
      <c r="A433" s="310"/>
      <c r="B433" s="310"/>
      <c r="C433" s="310"/>
      <c r="L433" s="147"/>
      <c r="U433" s="147"/>
      <c r="AD433" s="147"/>
      <c r="AE433" s="147"/>
      <c r="AF433" s="147"/>
      <c r="AG433" s="147"/>
      <c r="AH433" s="147"/>
      <c r="AI433" s="147"/>
      <c r="AJ433" s="147"/>
      <c r="AK433" s="147"/>
      <c r="AL433" s="147"/>
      <c r="AM433" s="147"/>
      <c r="AN433" s="147"/>
      <c r="AO433" s="147"/>
      <c r="AP433" s="147"/>
      <c r="AQ433" s="147"/>
      <c r="AR433" s="147"/>
      <c r="AS433" s="147"/>
      <c r="AT433" s="147"/>
      <c r="AU433" s="147"/>
      <c r="AV433" s="147"/>
      <c r="AW433" s="147"/>
      <c r="AX433" s="147"/>
      <c r="AY433" s="147"/>
      <c r="AZ433" s="147"/>
      <c r="BA433" s="147"/>
      <c r="BB433" s="147"/>
      <c r="BC433" s="147"/>
      <c r="BD433" s="147"/>
      <c r="BE433" s="147"/>
      <c r="BF433" s="147"/>
      <c r="BG433" s="147"/>
      <c r="BH433" s="147"/>
      <c r="BI433" s="147"/>
      <c r="BJ433" s="147"/>
      <c r="BK433" s="147"/>
      <c r="BL433" s="147"/>
      <c r="BM433" s="147"/>
      <c r="BN433" s="147"/>
      <c r="BO433" s="147"/>
      <c r="BP433" s="147"/>
      <c r="BQ433" s="147"/>
      <c r="BR433" s="147"/>
      <c r="BS433" s="147"/>
      <c r="BT433" s="147"/>
      <c r="BU433" s="147"/>
      <c r="BV433" s="147"/>
      <c r="BW433" s="147"/>
      <c r="BX433" s="147"/>
      <c r="BY433" s="147"/>
      <c r="BZ433" s="147"/>
      <c r="CA433" s="147"/>
      <c r="CB433" s="147"/>
      <c r="CC433" s="147"/>
      <c r="CD433" s="147"/>
      <c r="CE433" s="147"/>
      <c r="CF433" s="147"/>
      <c r="CG433" s="147"/>
      <c r="CH433" s="147"/>
      <c r="CI433" s="147"/>
      <c r="CJ433" s="147"/>
      <c r="CK433" s="147"/>
      <c r="CL433" s="147"/>
      <c r="CM433" s="147"/>
      <c r="CN433" s="147"/>
      <c r="CO433" s="147"/>
      <c r="CP433" s="147"/>
      <c r="CQ433" s="147"/>
      <c r="CR433" s="147"/>
      <c r="CS433" s="147"/>
      <c r="CT433" s="147"/>
      <c r="CU433" s="147"/>
      <c r="CV433" s="147"/>
      <c r="CW433" s="147"/>
      <c r="CX433" s="147"/>
      <c r="CY433" s="147"/>
      <c r="CZ433" s="147"/>
    </row>
    <row r="434" spans="1:104" s="146" customFormat="1" x14ac:dyDescent="0.3">
      <c r="A434" s="310"/>
      <c r="B434" s="310"/>
      <c r="C434" s="310"/>
      <c r="L434" s="147"/>
      <c r="U434" s="147"/>
      <c r="AD434" s="147"/>
      <c r="AE434" s="147"/>
      <c r="AF434" s="147"/>
      <c r="AG434" s="147"/>
      <c r="AH434" s="147"/>
      <c r="AI434" s="147"/>
      <c r="AJ434" s="147"/>
      <c r="AK434" s="147"/>
      <c r="AL434" s="147"/>
      <c r="AM434" s="147"/>
      <c r="AN434" s="147"/>
      <c r="AO434" s="147"/>
      <c r="AP434" s="147"/>
      <c r="AQ434" s="147"/>
      <c r="AR434" s="147"/>
      <c r="AS434" s="147"/>
      <c r="AT434" s="147"/>
      <c r="AU434" s="147"/>
      <c r="AV434" s="147"/>
      <c r="AW434" s="147"/>
      <c r="AX434" s="147"/>
      <c r="AY434" s="147"/>
      <c r="AZ434" s="147"/>
      <c r="BA434" s="147"/>
      <c r="BB434" s="147"/>
      <c r="BC434" s="147"/>
      <c r="BD434" s="147"/>
      <c r="BE434" s="147"/>
      <c r="BF434" s="147"/>
      <c r="BG434" s="147"/>
      <c r="BH434" s="147"/>
      <c r="BI434" s="147"/>
      <c r="BJ434" s="147"/>
      <c r="BK434" s="147"/>
      <c r="BL434" s="147"/>
      <c r="BM434" s="147"/>
      <c r="BN434" s="147"/>
      <c r="BO434" s="147"/>
      <c r="BP434" s="147"/>
      <c r="BQ434" s="147"/>
      <c r="BR434" s="147"/>
      <c r="BS434" s="147"/>
      <c r="BT434" s="147"/>
      <c r="BU434" s="147"/>
      <c r="BV434" s="147"/>
      <c r="BW434" s="147"/>
      <c r="BX434" s="147"/>
      <c r="BY434" s="147"/>
      <c r="BZ434" s="147"/>
      <c r="CA434" s="147"/>
      <c r="CB434" s="147"/>
      <c r="CC434" s="147"/>
      <c r="CD434" s="147"/>
      <c r="CE434" s="147"/>
      <c r="CF434" s="147"/>
      <c r="CG434" s="147"/>
      <c r="CH434" s="147"/>
      <c r="CI434" s="147"/>
      <c r="CJ434" s="147"/>
      <c r="CK434" s="147"/>
      <c r="CL434" s="147"/>
      <c r="CM434" s="147"/>
      <c r="CN434" s="147"/>
      <c r="CO434" s="147"/>
      <c r="CP434" s="147"/>
      <c r="CQ434" s="147"/>
      <c r="CR434" s="147"/>
      <c r="CS434" s="147"/>
      <c r="CT434" s="147"/>
      <c r="CU434" s="147"/>
      <c r="CV434" s="147"/>
      <c r="CW434" s="147"/>
      <c r="CX434" s="147"/>
      <c r="CY434" s="147"/>
      <c r="CZ434" s="147"/>
    </row>
    <row r="435" spans="1:104" s="146" customFormat="1" x14ac:dyDescent="0.3">
      <c r="A435" s="310"/>
      <c r="B435" s="310"/>
      <c r="C435" s="310"/>
      <c r="L435" s="147"/>
      <c r="U435" s="147"/>
      <c r="AD435" s="147"/>
      <c r="AE435" s="147"/>
      <c r="AF435" s="147"/>
      <c r="AG435" s="147"/>
      <c r="AH435" s="147"/>
      <c r="AI435" s="147"/>
      <c r="AJ435" s="147"/>
      <c r="AK435" s="147"/>
      <c r="AL435" s="147"/>
      <c r="AM435" s="147"/>
      <c r="AN435" s="147"/>
      <c r="AO435" s="147"/>
      <c r="AP435" s="147"/>
      <c r="AQ435" s="147"/>
      <c r="AR435" s="147"/>
      <c r="AS435" s="147"/>
      <c r="AT435" s="147"/>
      <c r="AU435" s="147"/>
      <c r="AV435" s="147"/>
      <c r="AW435" s="147"/>
      <c r="AX435" s="147"/>
      <c r="AY435" s="147"/>
      <c r="AZ435" s="147"/>
      <c r="BA435" s="147"/>
      <c r="BB435" s="147"/>
      <c r="BC435" s="147"/>
      <c r="BD435" s="147"/>
      <c r="BE435" s="147"/>
      <c r="BF435" s="147"/>
      <c r="BG435" s="147"/>
      <c r="BH435" s="147"/>
      <c r="BI435" s="147"/>
      <c r="BJ435" s="147"/>
      <c r="BK435" s="147"/>
      <c r="BL435" s="147"/>
      <c r="BM435" s="147"/>
      <c r="BN435" s="147"/>
      <c r="BO435" s="147"/>
      <c r="BP435" s="147"/>
      <c r="BQ435" s="147"/>
      <c r="BR435" s="147"/>
      <c r="BS435" s="147"/>
      <c r="BT435" s="147"/>
      <c r="BU435" s="147"/>
      <c r="BV435" s="147"/>
      <c r="BW435" s="147"/>
      <c r="BX435" s="147"/>
      <c r="BY435" s="147"/>
      <c r="BZ435" s="147"/>
      <c r="CA435" s="147"/>
      <c r="CB435" s="147"/>
      <c r="CC435" s="147"/>
      <c r="CD435" s="147"/>
      <c r="CE435" s="147"/>
      <c r="CF435" s="147"/>
      <c r="CG435" s="147"/>
      <c r="CH435" s="147"/>
      <c r="CI435" s="147"/>
      <c r="CJ435" s="147"/>
      <c r="CK435" s="147"/>
      <c r="CL435" s="147"/>
      <c r="CM435" s="147"/>
      <c r="CN435" s="147"/>
      <c r="CO435" s="147"/>
      <c r="CP435" s="147"/>
      <c r="CQ435" s="147"/>
      <c r="CR435" s="147"/>
      <c r="CS435" s="147"/>
      <c r="CT435" s="147"/>
      <c r="CU435" s="147"/>
      <c r="CV435" s="147"/>
      <c r="CW435" s="147"/>
      <c r="CX435" s="147"/>
      <c r="CY435" s="147"/>
      <c r="CZ435" s="147"/>
    </row>
    <row r="436" spans="1:104" s="146" customFormat="1" x14ac:dyDescent="0.3">
      <c r="A436" s="310"/>
      <c r="B436" s="310"/>
      <c r="C436" s="310"/>
      <c r="L436" s="147"/>
      <c r="U436" s="147"/>
      <c r="AD436" s="147"/>
      <c r="AE436" s="147"/>
      <c r="AF436" s="147"/>
      <c r="AG436" s="147"/>
      <c r="AH436" s="147"/>
      <c r="AI436" s="147"/>
      <c r="AJ436" s="147"/>
      <c r="AK436" s="147"/>
      <c r="AL436" s="147"/>
      <c r="AM436" s="147"/>
      <c r="AN436" s="147"/>
      <c r="AO436" s="147"/>
      <c r="AP436" s="147"/>
      <c r="AQ436" s="147"/>
      <c r="AR436" s="147"/>
      <c r="AS436" s="147"/>
      <c r="AT436" s="147"/>
      <c r="AU436" s="147"/>
      <c r="AV436" s="147"/>
      <c r="AW436" s="147"/>
      <c r="AX436" s="147"/>
      <c r="AY436" s="147"/>
      <c r="AZ436" s="147"/>
      <c r="BA436" s="147"/>
      <c r="BB436" s="147"/>
      <c r="BC436" s="147"/>
      <c r="BD436" s="147"/>
      <c r="BE436" s="147"/>
      <c r="BF436" s="147"/>
      <c r="BG436" s="147"/>
      <c r="BH436" s="147"/>
      <c r="BI436" s="147"/>
      <c r="BJ436" s="147"/>
      <c r="BK436" s="147"/>
      <c r="BL436" s="147"/>
      <c r="BM436" s="147"/>
      <c r="BN436" s="147"/>
      <c r="BO436" s="147"/>
      <c r="BP436" s="147"/>
      <c r="BQ436" s="147"/>
      <c r="BR436" s="147"/>
      <c r="BS436" s="147"/>
      <c r="BT436" s="147"/>
      <c r="BU436" s="147"/>
      <c r="BV436" s="147"/>
      <c r="BW436" s="147"/>
      <c r="BX436" s="147"/>
      <c r="BY436" s="147"/>
      <c r="BZ436" s="147"/>
      <c r="CA436" s="147"/>
      <c r="CB436" s="147"/>
      <c r="CC436" s="147"/>
      <c r="CD436" s="147"/>
      <c r="CE436" s="147"/>
      <c r="CF436" s="147"/>
      <c r="CG436" s="147"/>
      <c r="CH436" s="147"/>
      <c r="CI436" s="147"/>
      <c r="CJ436" s="147"/>
      <c r="CK436" s="147"/>
      <c r="CL436" s="147"/>
      <c r="CM436" s="147"/>
      <c r="CN436" s="147"/>
      <c r="CO436" s="147"/>
      <c r="CP436" s="147"/>
      <c r="CQ436" s="147"/>
      <c r="CR436" s="147"/>
      <c r="CS436" s="147"/>
      <c r="CT436" s="147"/>
      <c r="CU436" s="147"/>
      <c r="CV436" s="147"/>
      <c r="CW436" s="147"/>
      <c r="CX436" s="147"/>
      <c r="CY436" s="147"/>
      <c r="CZ436" s="147"/>
    </row>
    <row r="437" spans="1:104" s="146" customFormat="1" x14ac:dyDescent="0.3">
      <c r="A437" s="310"/>
      <c r="B437" s="310"/>
      <c r="C437" s="310"/>
      <c r="L437" s="147"/>
      <c r="U437" s="147"/>
      <c r="AD437" s="147"/>
      <c r="AE437" s="147"/>
      <c r="AF437" s="147"/>
      <c r="AG437" s="147"/>
      <c r="AH437" s="147"/>
      <c r="AI437" s="147"/>
      <c r="AJ437" s="147"/>
      <c r="AK437" s="147"/>
      <c r="AL437" s="147"/>
      <c r="AM437" s="147"/>
      <c r="AN437" s="147"/>
      <c r="AO437" s="147"/>
      <c r="AP437" s="147"/>
      <c r="AQ437" s="147"/>
      <c r="AR437" s="147"/>
      <c r="AS437" s="147"/>
      <c r="AT437" s="147"/>
      <c r="AU437" s="147"/>
      <c r="AV437" s="147"/>
      <c r="AW437" s="147"/>
      <c r="AX437" s="147"/>
      <c r="AY437" s="147"/>
      <c r="AZ437" s="147"/>
      <c r="BA437" s="147"/>
      <c r="BB437" s="147"/>
      <c r="BC437" s="147"/>
      <c r="BD437" s="147"/>
      <c r="BE437" s="147"/>
      <c r="BF437" s="147"/>
      <c r="BG437" s="147"/>
      <c r="BH437" s="147"/>
      <c r="BI437" s="147"/>
      <c r="BJ437" s="147"/>
      <c r="BK437" s="147"/>
      <c r="BL437" s="147"/>
      <c r="BM437" s="147"/>
      <c r="BN437" s="147"/>
      <c r="BO437" s="147"/>
      <c r="BP437" s="147"/>
      <c r="BQ437" s="147"/>
      <c r="BR437" s="147"/>
      <c r="BS437" s="147"/>
      <c r="BT437" s="147"/>
      <c r="BU437" s="147"/>
      <c r="BV437" s="147"/>
      <c r="BW437" s="147"/>
      <c r="BX437" s="147"/>
      <c r="BY437" s="147"/>
      <c r="BZ437" s="147"/>
      <c r="CA437" s="147"/>
      <c r="CB437" s="147"/>
      <c r="CC437" s="147"/>
      <c r="CD437" s="147"/>
      <c r="CE437" s="147"/>
      <c r="CF437" s="147"/>
      <c r="CG437" s="147"/>
      <c r="CH437" s="147"/>
      <c r="CI437" s="147"/>
      <c r="CJ437" s="147"/>
      <c r="CK437" s="147"/>
      <c r="CL437" s="147"/>
      <c r="CM437" s="147"/>
      <c r="CN437" s="147"/>
      <c r="CO437" s="147"/>
      <c r="CP437" s="147"/>
      <c r="CQ437" s="147"/>
      <c r="CR437" s="147"/>
      <c r="CS437" s="147"/>
      <c r="CT437" s="147"/>
      <c r="CU437" s="147"/>
      <c r="CV437" s="147"/>
      <c r="CW437" s="147"/>
      <c r="CX437" s="147"/>
      <c r="CY437" s="147"/>
      <c r="CZ437" s="147"/>
    </row>
    <row r="438" spans="1:104" s="146" customFormat="1" x14ac:dyDescent="0.3">
      <c r="A438" s="310"/>
      <c r="B438" s="310"/>
      <c r="C438" s="310"/>
      <c r="L438" s="147"/>
      <c r="U438" s="147"/>
      <c r="AD438" s="147"/>
      <c r="AE438" s="147"/>
      <c r="AF438" s="147"/>
      <c r="AG438" s="147"/>
      <c r="AH438" s="147"/>
      <c r="AI438" s="147"/>
      <c r="AJ438" s="147"/>
      <c r="AK438" s="147"/>
      <c r="AL438" s="147"/>
      <c r="AM438" s="147"/>
      <c r="AN438" s="147"/>
      <c r="AO438" s="147"/>
      <c r="AP438" s="147"/>
      <c r="AQ438" s="147"/>
      <c r="AR438" s="147"/>
      <c r="AS438" s="147"/>
      <c r="AT438" s="147"/>
      <c r="AU438" s="147"/>
      <c r="AV438" s="147"/>
      <c r="AW438" s="147"/>
      <c r="AX438" s="147"/>
      <c r="AY438" s="147"/>
      <c r="AZ438" s="147"/>
      <c r="BA438" s="147"/>
      <c r="BB438" s="147"/>
      <c r="BC438" s="147"/>
      <c r="BD438" s="147"/>
      <c r="BE438" s="147"/>
      <c r="BF438" s="147"/>
      <c r="BG438" s="147"/>
      <c r="BH438" s="147"/>
      <c r="BI438" s="147"/>
      <c r="BJ438" s="147"/>
      <c r="BK438" s="147"/>
      <c r="BL438" s="147"/>
      <c r="BM438" s="147"/>
      <c r="BN438" s="147"/>
      <c r="BO438" s="147"/>
      <c r="BP438" s="147"/>
      <c r="BQ438" s="147"/>
      <c r="BR438" s="147"/>
      <c r="BS438" s="147"/>
      <c r="BT438" s="147"/>
      <c r="BU438" s="147"/>
      <c r="BV438" s="147"/>
      <c r="BW438" s="147"/>
      <c r="BX438" s="147"/>
      <c r="BY438" s="147"/>
      <c r="BZ438" s="147"/>
      <c r="CA438" s="147"/>
      <c r="CB438" s="147"/>
      <c r="CC438" s="147"/>
      <c r="CD438" s="147"/>
      <c r="CE438" s="147"/>
      <c r="CF438" s="147"/>
      <c r="CG438" s="147"/>
      <c r="CH438" s="147"/>
      <c r="CI438" s="147"/>
      <c r="CJ438" s="147"/>
      <c r="CK438" s="147"/>
      <c r="CL438" s="147"/>
      <c r="CM438" s="147"/>
      <c r="CN438" s="147"/>
      <c r="CO438" s="147"/>
      <c r="CP438" s="147"/>
      <c r="CQ438" s="147"/>
      <c r="CR438" s="147"/>
      <c r="CS438" s="147"/>
      <c r="CT438" s="147"/>
      <c r="CU438" s="147"/>
      <c r="CV438" s="147"/>
      <c r="CW438" s="147"/>
      <c r="CX438" s="147"/>
      <c r="CY438" s="147"/>
      <c r="CZ438" s="147"/>
    </row>
    <row r="439" spans="1:104" s="146" customFormat="1" x14ac:dyDescent="0.3">
      <c r="A439" s="310"/>
      <c r="B439" s="310"/>
      <c r="C439" s="310"/>
      <c r="L439" s="147"/>
      <c r="U439" s="147"/>
      <c r="AD439" s="147"/>
      <c r="AE439" s="147"/>
      <c r="AF439" s="147"/>
      <c r="AG439" s="147"/>
      <c r="AH439" s="147"/>
      <c r="AI439" s="147"/>
      <c r="AJ439" s="147"/>
      <c r="AK439" s="147"/>
      <c r="AL439" s="147"/>
      <c r="AM439" s="147"/>
      <c r="AN439" s="147"/>
      <c r="AO439" s="147"/>
      <c r="AP439" s="147"/>
      <c r="AQ439" s="147"/>
      <c r="AR439" s="147"/>
      <c r="AS439" s="147"/>
      <c r="AT439" s="147"/>
      <c r="AU439" s="147"/>
      <c r="AV439" s="147"/>
      <c r="AW439" s="147"/>
      <c r="AX439" s="147"/>
      <c r="AY439" s="147"/>
      <c r="AZ439" s="147"/>
      <c r="BA439" s="147"/>
      <c r="BB439" s="147"/>
      <c r="BC439" s="147"/>
      <c r="BD439" s="147"/>
      <c r="BE439" s="147"/>
      <c r="BF439" s="147"/>
      <c r="BG439" s="147"/>
      <c r="BH439" s="147"/>
      <c r="BI439" s="147"/>
      <c r="BJ439" s="147"/>
      <c r="BK439" s="147"/>
      <c r="BL439" s="147"/>
      <c r="BM439" s="147"/>
      <c r="BN439" s="147"/>
      <c r="BO439" s="147"/>
      <c r="BP439" s="147"/>
      <c r="BQ439" s="147"/>
      <c r="BR439" s="147"/>
      <c r="BS439" s="147"/>
      <c r="BT439" s="147"/>
      <c r="BU439" s="147"/>
      <c r="BV439" s="147"/>
      <c r="BW439" s="147"/>
      <c r="BX439" s="147"/>
      <c r="BY439" s="147"/>
      <c r="BZ439" s="147"/>
      <c r="CA439" s="147"/>
      <c r="CB439" s="147"/>
      <c r="CC439" s="147"/>
      <c r="CD439" s="147"/>
      <c r="CE439" s="147"/>
      <c r="CF439" s="147"/>
      <c r="CG439" s="147"/>
      <c r="CH439" s="147"/>
      <c r="CI439" s="147"/>
      <c r="CJ439" s="147"/>
      <c r="CK439" s="147"/>
      <c r="CL439" s="147"/>
      <c r="CM439" s="147"/>
      <c r="CN439" s="147"/>
      <c r="CO439" s="147"/>
      <c r="CP439" s="147"/>
      <c r="CQ439" s="147"/>
      <c r="CR439" s="147"/>
      <c r="CS439" s="147"/>
      <c r="CT439" s="147"/>
      <c r="CU439" s="147"/>
      <c r="CV439" s="147"/>
      <c r="CW439" s="147"/>
      <c r="CX439" s="147"/>
      <c r="CY439" s="147"/>
      <c r="CZ439" s="147"/>
    </row>
    <row r="440" spans="1:104" s="146" customFormat="1" x14ac:dyDescent="0.3">
      <c r="A440" s="310"/>
      <c r="B440" s="310"/>
      <c r="C440" s="310"/>
      <c r="L440" s="147"/>
      <c r="U440" s="147"/>
      <c r="AD440" s="147"/>
      <c r="AE440" s="147"/>
      <c r="AF440" s="147"/>
      <c r="AG440" s="147"/>
      <c r="AH440" s="147"/>
      <c r="AI440" s="147"/>
      <c r="AJ440" s="147"/>
      <c r="AK440" s="147"/>
      <c r="AL440" s="147"/>
      <c r="AM440" s="147"/>
      <c r="AN440" s="147"/>
      <c r="AO440" s="147"/>
      <c r="AP440" s="147"/>
      <c r="AQ440" s="147"/>
      <c r="AR440" s="147"/>
      <c r="AS440" s="147"/>
      <c r="AT440" s="147"/>
      <c r="AU440" s="147"/>
      <c r="AV440" s="147"/>
      <c r="AW440" s="147"/>
      <c r="AX440" s="147"/>
      <c r="AY440" s="147"/>
      <c r="AZ440" s="147"/>
      <c r="BA440" s="147"/>
      <c r="BB440" s="147"/>
      <c r="BC440" s="147"/>
      <c r="BD440" s="147"/>
      <c r="BE440" s="147"/>
      <c r="BF440" s="147"/>
      <c r="BG440" s="147"/>
      <c r="BH440" s="147"/>
      <c r="BI440" s="147"/>
      <c r="BJ440" s="147"/>
      <c r="BK440" s="147"/>
      <c r="BL440" s="147"/>
      <c r="BM440" s="147"/>
      <c r="BN440" s="147"/>
      <c r="BO440" s="147"/>
      <c r="BP440" s="147"/>
      <c r="BQ440" s="147"/>
      <c r="BR440" s="147"/>
      <c r="BS440" s="147"/>
      <c r="BT440" s="147"/>
      <c r="BU440" s="147"/>
      <c r="BV440" s="147"/>
      <c r="BW440" s="147"/>
      <c r="BX440" s="147"/>
      <c r="BY440" s="147"/>
      <c r="BZ440" s="147"/>
      <c r="CA440" s="147"/>
      <c r="CB440" s="147"/>
      <c r="CC440" s="147"/>
      <c r="CD440" s="147"/>
      <c r="CE440" s="147"/>
      <c r="CF440" s="147"/>
      <c r="CG440" s="147"/>
      <c r="CH440" s="147"/>
      <c r="CI440" s="147"/>
      <c r="CJ440" s="147"/>
      <c r="CK440" s="147"/>
      <c r="CL440" s="147"/>
      <c r="CM440" s="147"/>
      <c r="CN440" s="147"/>
      <c r="CO440" s="147"/>
      <c r="CP440" s="147"/>
      <c r="CQ440" s="147"/>
      <c r="CR440" s="147"/>
      <c r="CS440" s="147"/>
      <c r="CT440" s="147"/>
      <c r="CU440" s="147"/>
      <c r="CV440" s="147"/>
      <c r="CW440" s="147"/>
      <c r="CX440" s="147"/>
      <c r="CY440" s="147"/>
      <c r="CZ440" s="147"/>
    </row>
    <row r="441" spans="1:104" s="146" customFormat="1" x14ac:dyDescent="0.3">
      <c r="A441" s="310"/>
      <c r="B441" s="310"/>
      <c r="C441" s="310"/>
      <c r="L441" s="147"/>
      <c r="U441" s="147"/>
      <c r="AD441" s="147"/>
      <c r="AE441" s="147"/>
      <c r="AF441" s="147"/>
      <c r="AG441" s="147"/>
      <c r="AH441" s="147"/>
      <c r="AI441" s="147"/>
      <c r="AJ441" s="147"/>
      <c r="AK441" s="147"/>
      <c r="AL441" s="147"/>
      <c r="AM441" s="147"/>
      <c r="AN441" s="147"/>
      <c r="AO441" s="147"/>
      <c r="AP441" s="147"/>
      <c r="AQ441" s="147"/>
      <c r="AR441" s="147"/>
      <c r="AS441" s="147"/>
      <c r="AT441" s="147"/>
      <c r="AU441" s="147"/>
      <c r="AV441" s="147"/>
      <c r="AW441" s="147"/>
      <c r="AX441" s="147"/>
      <c r="AY441" s="147"/>
      <c r="AZ441" s="147"/>
      <c r="BA441" s="147"/>
      <c r="BB441" s="147"/>
      <c r="BC441" s="147"/>
      <c r="BD441" s="147"/>
      <c r="BE441" s="147"/>
      <c r="BF441" s="147"/>
      <c r="BG441" s="147"/>
      <c r="BH441" s="147"/>
      <c r="BI441" s="147"/>
      <c r="BJ441" s="147"/>
      <c r="BK441" s="147"/>
      <c r="BL441" s="147"/>
      <c r="BM441" s="147"/>
      <c r="BN441" s="147"/>
      <c r="BO441" s="147"/>
      <c r="BP441" s="147"/>
      <c r="BQ441" s="147"/>
      <c r="BR441" s="147"/>
      <c r="BS441" s="147"/>
      <c r="BT441" s="147"/>
      <c r="BU441" s="147"/>
      <c r="BV441" s="147"/>
      <c r="BW441" s="147"/>
      <c r="BX441" s="147"/>
      <c r="BY441" s="147"/>
      <c r="BZ441" s="147"/>
      <c r="CA441" s="147"/>
      <c r="CB441" s="147"/>
      <c r="CC441" s="147"/>
      <c r="CD441" s="147"/>
      <c r="CE441" s="147"/>
      <c r="CF441" s="147"/>
      <c r="CG441" s="147"/>
      <c r="CH441" s="147"/>
      <c r="CI441" s="147"/>
      <c r="CJ441" s="147"/>
      <c r="CK441" s="147"/>
      <c r="CL441" s="147"/>
      <c r="CM441" s="147"/>
      <c r="CN441" s="147"/>
      <c r="CO441" s="147"/>
      <c r="CP441" s="147"/>
      <c r="CQ441" s="147"/>
      <c r="CR441" s="147"/>
      <c r="CS441" s="147"/>
      <c r="CT441" s="147"/>
      <c r="CU441" s="147"/>
      <c r="CV441" s="147"/>
      <c r="CW441" s="147"/>
      <c r="CX441" s="147"/>
      <c r="CY441" s="147"/>
      <c r="CZ441" s="147"/>
    </row>
    <row r="442" spans="1:104" s="146" customFormat="1" x14ac:dyDescent="0.3">
      <c r="A442" s="310"/>
      <c r="B442" s="310"/>
      <c r="C442" s="310"/>
      <c r="L442" s="147"/>
      <c r="U442" s="147"/>
      <c r="AD442" s="147"/>
      <c r="AE442" s="147"/>
      <c r="AF442" s="147"/>
      <c r="AG442" s="147"/>
      <c r="AH442" s="147"/>
      <c r="AI442" s="147"/>
      <c r="AJ442" s="147"/>
      <c r="AK442" s="147"/>
      <c r="AL442" s="147"/>
      <c r="AM442" s="147"/>
      <c r="AN442" s="147"/>
      <c r="AO442" s="147"/>
      <c r="AP442" s="147"/>
      <c r="AQ442" s="147"/>
      <c r="AR442" s="147"/>
      <c r="AS442" s="147"/>
      <c r="AT442" s="147"/>
      <c r="AU442" s="147"/>
      <c r="AV442" s="147"/>
      <c r="AW442" s="147"/>
      <c r="AX442" s="147"/>
      <c r="AY442" s="147"/>
      <c r="AZ442" s="147"/>
      <c r="BA442" s="147"/>
      <c r="BB442" s="147"/>
      <c r="BC442" s="147"/>
      <c r="BD442" s="147"/>
      <c r="BE442" s="147"/>
      <c r="BF442" s="147"/>
      <c r="BG442" s="147"/>
      <c r="BH442" s="147"/>
      <c r="BI442" s="147"/>
      <c r="BJ442" s="147"/>
      <c r="BK442" s="147"/>
      <c r="BL442" s="147"/>
      <c r="BM442" s="147"/>
      <c r="BN442" s="147"/>
      <c r="BO442" s="147"/>
      <c r="BP442" s="147"/>
      <c r="BQ442" s="147"/>
      <c r="BR442" s="147"/>
      <c r="BS442" s="147"/>
      <c r="BT442" s="147"/>
      <c r="BU442" s="147"/>
      <c r="BV442" s="147"/>
      <c r="BW442" s="147"/>
      <c r="BX442" s="147"/>
      <c r="BY442" s="147"/>
      <c r="BZ442" s="147"/>
      <c r="CA442" s="147"/>
      <c r="CB442" s="147"/>
      <c r="CC442" s="147"/>
      <c r="CD442" s="147"/>
      <c r="CE442" s="147"/>
      <c r="CF442" s="147"/>
      <c r="CG442" s="147"/>
      <c r="CH442" s="147"/>
      <c r="CI442" s="147"/>
      <c r="CJ442" s="147"/>
      <c r="CK442" s="147"/>
      <c r="CL442" s="147"/>
      <c r="CM442" s="147"/>
      <c r="CN442" s="147"/>
      <c r="CO442" s="147"/>
      <c r="CP442" s="147"/>
      <c r="CQ442" s="147"/>
      <c r="CR442" s="147"/>
      <c r="CS442" s="147"/>
      <c r="CT442" s="147"/>
      <c r="CU442" s="147"/>
      <c r="CV442" s="147"/>
      <c r="CW442" s="147"/>
      <c r="CX442" s="147"/>
      <c r="CY442" s="147"/>
      <c r="CZ442" s="147"/>
    </row>
    <row r="443" spans="1:104" s="146" customFormat="1" x14ac:dyDescent="0.3">
      <c r="A443" s="310"/>
      <c r="B443" s="310"/>
      <c r="C443" s="310"/>
      <c r="L443" s="147"/>
      <c r="U443" s="147"/>
      <c r="AD443" s="147"/>
      <c r="AE443" s="147"/>
      <c r="AF443" s="147"/>
      <c r="AG443" s="147"/>
      <c r="AH443" s="147"/>
      <c r="AI443" s="147"/>
      <c r="AJ443" s="147"/>
      <c r="AK443" s="147"/>
      <c r="AL443" s="147"/>
      <c r="AM443" s="147"/>
      <c r="AN443" s="147"/>
      <c r="AO443" s="147"/>
      <c r="AP443" s="147"/>
      <c r="AQ443" s="147"/>
      <c r="AR443" s="147"/>
      <c r="AS443" s="147"/>
      <c r="AT443" s="147"/>
      <c r="AU443" s="147"/>
      <c r="AV443" s="147"/>
      <c r="AW443" s="147"/>
      <c r="AX443" s="147"/>
      <c r="AY443" s="147"/>
      <c r="AZ443" s="147"/>
      <c r="BA443" s="147"/>
      <c r="BB443" s="147"/>
      <c r="BC443" s="147"/>
      <c r="BD443" s="147"/>
      <c r="BE443" s="147"/>
      <c r="BF443" s="147"/>
      <c r="BG443" s="147"/>
      <c r="BH443" s="147"/>
      <c r="BI443" s="147"/>
      <c r="BJ443" s="147"/>
      <c r="BK443" s="147"/>
      <c r="BL443" s="147"/>
      <c r="BM443" s="147"/>
      <c r="BN443" s="147"/>
      <c r="BO443" s="147"/>
      <c r="BP443" s="147"/>
      <c r="BQ443" s="147"/>
      <c r="BR443" s="147"/>
      <c r="BS443" s="147"/>
      <c r="BT443" s="147"/>
      <c r="BU443" s="147"/>
      <c r="BV443" s="147"/>
      <c r="BW443" s="147"/>
      <c r="BX443" s="147"/>
      <c r="BY443" s="147"/>
      <c r="BZ443" s="147"/>
      <c r="CA443" s="147"/>
      <c r="CB443" s="147"/>
      <c r="CC443" s="147"/>
      <c r="CD443" s="147"/>
      <c r="CE443" s="147"/>
      <c r="CF443" s="147"/>
      <c r="CG443" s="147"/>
      <c r="CH443" s="147"/>
      <c r="CI443" s="147"/>
      <c r="CJ443" s="147"/>
      <c r="CK443" s="147"/>
      <c r="CL443" s="147"/>
      <c r="CM443" s="147"/>
      <c r="CN443" s="147"/>
      <c r="CO443" s="147"/>
      <c r="CP443" s="147"/>
      <c r="CQ443" s="147"/>
      <c r="CR443" s="147"/>
      <c r="CS443" s="147"/>
      <c r="CT443" s="147"/>
      <c r="CU443" s="147"/>
      <c r="CV443" s="147"/>
      <c r="CW443" s="147"/>
      <c r="CX443" s="147"/>
      <c r="CY443" s="147"/>
      <c r="CZ443" s="147"/>
    </row>
    <row r="444" spans="1:104" s="146" customFormat="1" x14ac:dyDescent="0.3">
      <c r="A444" s="310"/>
      <c r="B444" s="310"/>
      <c r="C444" s="310"/>
      <c r="L444" s="147"/>
      <c r="U444" s="147"/>
      <c r="AD444" s="147"/>
      <c r="AE444" s="147"/>
      <c r="AF444" s="147"/>
      <c r="AG444" s="147"/>
      <c r="AH444" s="147"/>
      <c r="AI444" s="147"/>
      <c r="AJ444" s="147"/>
      <c r="AK444" s="147"/>
      <c r="AL444" s="147"/>
      <c r="AM444" s="147"/>
      <c r="AN444" s="147"/>
      <c r="AO444" s="147"/>
      <c r="AP444" s="147"/>
      <c r="AQ444" s="147"/>
      <c r="AR444" s="147"/>
      <c r="AS444" s="147"/>
      <c r="AT444" s="147"/>
      <c r="AU444" s="147"/>
      <c r="AV444" s="147"/>
      <c r="AW444" s="147"/>
      <c r="AX444" s="147"/>
      <c r="AY444" s="147"/>
      <c r="AZ444" s="147"/>
      <c r="BA444" s="147"/>
      <c r="BB444" s="147"/>
      <c r="BC444" s="147"/>
      <c r="BD444" s="147"/>
      <c r="BE444" s="147"/>
      <c r="BF444" s="147"/>
      <c r="BG444" s="147"/>
      <c r="BH444" s="147"/>
      <c r="BI444" s="147"/>
      <c r="BJ444" s="147"/>
      <c r="BK444" s="147"/>
      <c r="BL444" s="147"/>
      <c r="BM444" s="147"/>
      <c r="BN444" s="147"/>
      <c r="BO444" s="147"/>
      <c r="BP444" s="147"/>
      <c r="BQ444" s="147"/>
      <c r="BR444" s="147"/>
      <c r="BS444" s="147"/>
      <c r="BT444" s="147"/>
      <c r="BU444" s="147"/>
      <c r="BV444" s="147"/>
      <c r="BW444" s="147"/>
      <c r="BX444" s="147"/>
      <c r="BY444" s="147"/>
      <c r="BZ444" s="147"/>
      <c r="CA444" s="147"/>
      <c r="CB444" s="147"/>
      <c r="CC444" s="147"/>
      <c r="CD444" s="147"/>
      <c r="CE444" s="147"/>
      <c r="CF444" s="147"/>
      <c r="CG444" s="147"/>
      <c r="CH444" s="147"/>
      <c r="CI444" s="147"/>
      <c r="CJ444" s="147"/>
      <c r="CK444" s="147"/>
      <c r="CL444" s="147"/>
      <c r="CM444" s="147"/>
      <c r="CN444" s="147"/>
      <c r="CO444" s="147"/>
      <c r="CP444" s="147"/>
      <c r="CQ444" s="147"/>
      <c r="CR444" s="147"/>
      <c r="CS444" s="147"/>
      <c r="CT444" s="147"/>
      <c r="CU444" s="147"/>
      <c r="CV444" s="147"/>
      <c r="CW444" s="147"/>
      <c r="CX444" s="147"/>
      <c r="CY444" s="147"/>
      <c r="CZ444" s="147"/>
    </row>
    <row r="445" spans="1:104" s="146" customFormat="1" x14ac:dyDescent="0.3">
      <c r="A445" s="310"/>
      <c r="B445" s="310"/>
      <c r="C445" s="310"/>
      <c r="L445" s="147"/>
      <c r="U445" s="147"/>
      <c r="AD445" s="147"/>
      <c r="AE445" s="147"/>
      <c r="AF445" s="147"/>
      <c r="AG445" s="147"/>
      <c r="AH445" s="147"/>
      <c r="AI445" s="147"/>
      <c r="AJ445" s="147"/>
      <c r="AK445" s="147"/>
      <c r="AL445" s="147"/>
      <c r="AM445" s="147"/>
      <c r="AN445" s="147"/>
      <c r="AO445" s="147"/>
      <c r="AP445" s="147"/>
      <c r="AQ445" s="147"/>
      <c r="AR445" s="147"/>
      <c r="AS445" s="147"/>
      <c r="AT445" s="147"/>
      <c r="AU445" s="147"/>
      <c r="AV445" s="147"/>
      <c r="AW445" s="147"/>
      <c r="AX445" s="147"/>
      <c r="AY445" s="147"/>
      <c r="AZ445" s="147"/>
      <c r="BA445" s="147"/>
      <c r="BB445" s="147"/>
      <c r="BC445" s="147"/>
      <c r="BD445" s="147"/>
      <c r="BE445" s="147"/>
      <c r="BF445" s="147"/>
      <c r="BG445" s="147"/>
      <c r="BH445" s="147"/>
      <c r="BI445" s="147"/>
      <c r="BJ445" s="147"/>
      <c r="BK445" s="147"/>
      <c r="BL445" s="147"/>
      <c r="BM445" s="147"/>
      <c r="BN445" s="147"/>
      <c r="BO445" s="147"/>
      <c r="BP445" s="147"/>
      <c r="BQ445" s="147"/>
      <c r="BR445" s="147"/>
      <c r="BS445" s="147"/>
      <c r="BT445" s="147"/>
      <c r="BU445" s="147"/>
      <c r="BV445" s="147"/>
      <c r="BW445" s="147"/>
      <c r="BX445" s="147"/>
      <c r="BY445" s="147"/>
      <c r="BZ445" s="147"/>
      <c r="CA445" s="147"/>
      <c r="CB445" s="147"/>
      <c r="CC445" s="147"/>
      <c r="CD445" s="147"/>
      <c r="CE445" s="147"/>
      <c r="CF445" s="147"/>
      <c r="CG445" s="147"/>
      <c r="CH445" s="147"/>
      <c r="CI445" s="147"/>
      <c r="CJ445" s="147"/>
      <c r="CK445" s="147"/>
      <c r="CL445" s="147"/>
      <c r="CM445" s="147"/>
      <c r="CN445" s="147"/>
      <c r="CO445" s="147"/>
      <c r="CP445" s="147"/>
      <c r="CQ445" s="147"/>
      <c r="CR445" s="147"/>
      <c r="CS445" s="147"/>
      <c r="CT445" s="147"/>
      <c r="CU445" s="147"/>
      <c r="CV445" s="147"/>
      <c r="CW445" s="147"/>
      <c r="CX445" s="147"/>
      <c r="CY445" s="147"/>
      <c r="CZ445" s="147"/>
    </row>
    <row r="446" spans="1:104" s="146" customFormat="1" x14ac:dyDescent="0.3">
      <c r="A446" s="310"/>
      <c r="B446" s="310"/>
      <c r="C446" s="310"/>
      <c r="L446" s="147"/>
      <c r="U446" s="147"/>
      <c r="AD446" s="147"/>
      <c r="AE446" s="147"/>
      <c r="AF446" s="147"/>
      <c r="AG446" s="147"/>
      <c r="AH446" s="147"/>
      <c r="AI446" s="147"/>
      <c r="AJ446" s="147"/>
      <c r="AK446" s="147"/>
      <c r="AL446" s="147"/>
      <c r="AM446" s="147"/>
      <c r="AN446" s="147"/>
      <c r="AO446" s="147"/>
      <c r="AP446" s="147"/>
      <c r="AQ446" s="147"/>
      <c r="AR446" s="147"/>
      <c r="AS446" s="147"/>
      <c r="AT446" s="147"/>
      <c r="AU446" s="147"/>
      <c r="AV446" s="147"/>
      <c r="AW446" s="147"/>
      <c r="AX446" s="147"/>
      <c r="AY446" s="147"/>
      <c r="AZ446" s="147"/>
      <c r="BA446" s="147"/>
      <c r="BB446" s="147"/>
      <c r="BC446" s="147"/>
      <c r="BD446" s="147"/>
      <c r="BE446" s="147"/>
      <c r="BF446" s="147"/>
      <c r="BG446" s="147"/>
      <c r="BH446" s="147"/>
      <c r="BI446" s="147"/>
      <c r="BJ446" s="147"/>
      <c r="BK446" s="147"/>
      <c r="BL446" s="147"/>
      <c r="BM446" s="147"/>
      <c r="BN446" s="147"/>
      <c r="BO446" s="147"/>
      <c r="BP446" s="147"/>
      <c r="BQ446" s="147"/>
      <c r="BR446" s="147"/>
      <c r="BS446" s="147"/>
      <c r="BT446" s="147"/>
      <c r="BU446" s="147"/>
      <c r="BV446" s="147"/>
      <c r="BW446" s="147"/>
      <c r="BX446" s="147"/>
      <c r="BY446" s="147"/>
      <c r="BZ446" s="147"/>
      <c r="CA446" s="147"/>
      <c r="CB446" s="147"/>
      <c r="CC446" s="147"/>
      <c r="CD446" s="147"/>
      <c r="CE446" s="147"/>
      <c r="CF446" s="147"/>
      <c r="CG446" s="147"/>
      <c r="CH446" s="147"/>
      <c r="CI446" s="147"/>
      <c r="CJ446" s="147"/>
      <c r="CK446" s="147"/>
      <c r="CL446" s="147"/>
      <c r="CM446" s="147"/>
      <c r="CN446" s="147"/>
      <c r="CO446" s="147"/>
      <c r="CP446" s="147"/>
      <c r="CQ446" s="147"/>
      <c r="CR446" s="147"/>
      <c r="CS446" s="147"/>
      <c r="CT446" s="147"/>
      <c r="CU446" s="147"/>
      <c r="CV446" s="147"/>
      <c r="CW446" s="147"/>
      <c r="CX446" s="147"/>
      <c r="CY446" s="147"/>
      <c r="CZ446" s="147"/>
    </row>
    <row r="447" spans="1:104" s="146" customFormat="1" x14ac:dyDescent="0.3">
      <c r="A447" s="310"/>
      <c r="B447" s="310"/>
      <c r="C447" s="310"/>
      <c r="L447" s="147"/>
      <c r="U447" s="147"/>
      <c r="AD447" s="147"/>
      <c r="AE447" s="147"/>
      <c r="AF447" s="147"/>
      <c r="AG447" s="147"/>
      <c r="AH447" s="147"/>
      <c r="AI447" s="147"/>
      <c r="AJ447" s="147"/>
      <c r="AK447" s="147"/>
      <c r="AL447" s="147"/>
      <c r="AM447" s="147"/>
      <c r="AN447" s="147"/>
      <c r="AO447" s="147"/>
      <c r="AP447" s="147"/>
      <c r="AQ447" s="147"/>
      <c r="AR447" s="147"/>
      <c r="AS447" s="147"/>
      <c r="AT447" s="147"/>
      <c r="AU447" s="147"/>
      <c r="AV447" s="147"/>
      <c r="AW447" s="147"/>
      <c r="AX447" s="147"/>
      <c r="AY447" s="147"/>
      <c r="AZ447" s="147"/>
      <c r="BA447" s="147"/>
      <c r="BB447" s="147"/>
      <c r="BC447" s="147"/>
      <c r="BD447" s="147"/>
      <c r="BE447" s="147"/>
      <c r="BF447" s="147"/>
      <c r="BG447" s="147"/>
      <c r="BH447" s="147"/>
      <c r="BI447" s="147"/>
      <c r="BJ447" s="147"/>
      <c r="BK447" s="147"/>
      <c r="BL447" s="147"/>
      <c r="BM447" s="147"/>
      <c r="BN447" s="147"/>
      <c r="BO447" s="147"/>
      <c r="BP447" s="147"/>
      <c r="BQ447" s="147"/>
      <c r="BR447" s="147"/>
      <c r="BS447" s="147"/>
      <c r="BT447" s="147"/>
      <c r="BU447" s="147"/>
      <c r="BV447" s="147"/>
      <c r="BW447" s="147"/>
      <c r="BX447" s="147"/>
      <c r="BY447" s="147"/>
      <c r="BZ447" s="147"/>
      <c r="CA447" s="147"/>
      <c r="CB447" s="147"/>
      <c r="CC447" s="147"/>
      <c r="CD447" s="147"/>
      <c r="CE447" s="147"/>
      <c r="CF447" s="147"/>
      <c r="CG447" s="147"/>
      <c r="CH447" s="147"/>
      <c r="CI447" s="147"/>
      <c r="CJ447" s="147"/>
      <c r="CK447" s="147"/>
      <c r="CL447" s="147"/>
      <c r="CM447" s="147"/>
      <c r="CN447" s="147"/>
      <c r="CO447" s="147"/>
      <c r="CP447" s="147"/>
      <c r="CQ447" s="147"/>
      <c r="CR447" s="147"/>
      <c r="CS447" s="147"/>
      <c r="CT447" s="147"/>
      <c r="CU447" s="147"/>
      <c r="CV447" s="147"/>
      <c r="CW447" s="147"/>
      <c r="CX447" s="147"/>
      <c r="CY447" s="147"/>
      <c r="CZ447" s="147"/>
    </row>
    <row r="448" spans="1:104" s="146" customFormat="1" x14ac:dyDescent="0.3">
      <c r="A448" s="310"/>
      <c r="B448" s="310"/>
      <c r="C448" s="310"/>
      <c r="L448" s="147"/>
      <c r="U448" s="147"/>
      <c r="AD448" s="147"/>
      <c r="AE448" s="147"/>
      <c r="AF448" s="147"/>
      <c r="AG448" s="147"/>
      <c r="AH448" s="147"/>
      <c r="AI448" s="147"/>
      <c r="AJ448" s="147"/>
      <c r="AK448" s="147"/>
      <c r="AL448" s="147"/>
      <c r="AM448" s="147"/>
      <c r="AN448" s="147"/>
      <c r="AO448" s="147"/>
      <c r="AP448" s="147"/>
      <c r="AQ448" s="147"/>
      <c r="AR448" s="147"/>
      <c r="AS448" s="147"/>
      <c r="AT448" s="147"/>
      <c r="AU448" s="147"/>
      <c r="AV448" s="147"/>
      <c r="AW448" s="147"/>
      <c r="AX448" s="147"/>
      <c r="AY448" s="147"/>
      <c r="AZ448" s="147"/>
      <c r="BA448" s="147"/>
      <c r="BB448" s="147"/>
      <c r="BC448" s="147"/>
      <c r="BD448" s="147"/>
      <c r="BE448" s="147"/>
      <c r="BF448" s="147"/>
      <c r="BG448" s="147"/>
      <c r="BH448" s="147"/>
      <c r="BI448" s="147"/>
      <c r="BJ448" s="147"/>
      <c r="BK448" s="147"/>
      <c r="BL448" s="147"/>
      <c r="BM448" s="147"/>
      <c r="BN448" s="147"/>
      <c r="BO448" s="147"/>
      <c r="BP448" s="147"/>
      <c r="BQ448" s="147"/>
      <c r="BR448" s="147"/>
      <c r="BS448" s="147"/>
      <c r="BT448" s="147"/>
      <c r="BU448" s="147"/>
      <c r="BV448" s="147"/>
      <c r="BW448" s="147"/>
      <c r="BX448" s="147"/>
      <c r="BY448" s="147"/>
      <c r="BZ448" s="147"/>
      <c r="CA448" s="147"/>
      <c r="CB448" s="147"/>
      <c r="CC448" s="147"/>
      <c r="CD448" s="147"/>
      <c r="CE448" s="147"/>
      <c r="CF448" s="147"/>
      <c r="CG448" s="147"/>
      <c r="CH448" s="147"/>
      <c r="CI448" s="147"/>
      <c r="CJ448" s="147"/>
      <c r="CK448" s="147"/>
      <c r="CL448" s="147"/>
      <c r="CM448" s="147"/>
      <c r="CN448" s="147"/>
      <c r="CO448" s="147"/>
      <c r="CP448" s="147"/>
      <c r="CQ448" s="147"/>
      <c r="CR448" s="147"/>
      <c r="CS448" s="147"/>
      <c r="CT448" s="147"/>
      <c r="CU448" s="147"/>
      <c r="CV448" s="147"/>
      <c r="CW448" s="147"/>
      <c r="CX448" s="147"/>
      <c r="CY448" s="147"/>
      <c r="CZ448" s="147"/>
    </row>
    <row r="449" spans="1:104" s="146" customFormat="1" x14ac:dyDescent="0.3">
      <c r="A449" s="310"/>
      <c r="B449" s="310"/>
      <c r="C449" s="310"/>
      <c r="L449" s="147"/>
      <c r="U449" s="147"/>
      <c r="AD449" s="147"/>
      <c r="AE449" s="147"/>
      <c r="AF449" s="147"/>
      <c r="AG449" s="147"/>
      <c r="AH449" s="147"/>
      <c r="AI449" s="147"/>
      <c r="AJ449" s="147"/>
      <c r="AK449" s="147"/>
      <c r="AL449" s="147"/>
      <c r="AM449" s="147"/>
      <c r="AN449" s="147"/>
      <c r="AO449" s="147"/>
      <c r="AP449" s="147"/>
      <c r="AQ449" s="147"/>
      <c r="AR449" s="147"/>
      <c r="AS449" s="147"/>
      <c r="AT449" s="147"/>
      <c r="AU449" s="147"/>
      <c r="AV449" s="147"/>
      <c r="AW449" s="147"/>
      <c r="AX449" s="147"/>
      <c r="AY449" s="147"/>
      <c r="AZ449" s="147"/>
      <c r="BA449" s="147"/>
      <c r="BB449" s="147"/>
      <c r="BC449" s="147"/>
      <c r="BD449" s="147"/>
      <c r="BE449" s="147"/>
      <c r="BF449" s="147"/>
      <c r="BG449" s="147"/>
      <c r="BH449" s="147"/>
      <c r="BI449" s="147"/>
      <c r="BJ449" s="147"/>
      <c r="BK449" s="147"/>
      <c r="BL449" s="147"/>
      <c r="BM449" s="147"/>
      <c r="BN449" s="147"/>
      <c r="BO449" s="147"/>
      <c r="BP449" s="147"/>
      <c r="BQ449" s="147"/>
      <c r="BR449" s="147"/>
      <c r="BS449" s="147"/>
      <c r="BT449" s="147"/>
      <c r="BU449" s="147"/>
      <c r="BV449" s="147"/>
      <c r="BW449" s="147"/>
      <c r="BX449" s="147"/>
      <c r="BY449" s="147"/>
      <c r="BZ449" s="147"/>
      <c r="CA449" s="147"/>
      <c r="CB449" s="147"/>
      <c r="CC449" s="147"/>
      <c r="CD449" s="147"/>
      <c r="CE449" s="147"/>
      <c r="CF449" s="147"/>
      <c r="CG449" s="147"/>
      <c r="CH449" s="147"/>
      <c r="CI449" s="147"/>
      <c r="CJ449" s="147"/>
      <c r="CK449" s="147"/>
      <c r="CL449" s="147"/>
      <c r="CM449" s="147"/>
      <c r="CN449" s="147"/>
      <c r="CO449" s="147"/>
      <c r="CP449" s="147"/>
      <c r="CQ449" s="147"/>
      <c r="CR449" s="147"/>
      <c r="CS449" s="147"/>
      <c r="CT449" s="147"/>
      <c r="CU449" s="147"/>
      <c r="CV449" s="147"/>
      <c r="CW449" s="147"/>
      <c r="CX449" s="147"/>
      <c r="CY449" s="147"/>
      <c r="CZ449" s="147"/>
    </row>
    <row r="450" spans="1:104" s="146" customFormat="1" x14ac:dyDescent="0.3">
      <c r="A450" s="310"/>
      <c r="B450" s="310"/>
      <c r="C450" s="310"/>
      <c r="L450" s="147"/>
      <c r="U450" s="147"/>
      <c r="AD450" s="147"/>
      <c r="AE450" s="147"/>
      <c r="AF450" s="147"/>
      <c r="AG450" s="147"/>
      <c r="AH450" s="147"/>
      <c r="AI450" s="147"/>
      <c r="AJ450" s="147"/>
      <c r="AK450" s="147"/>
      <c r="AL450" s="147"/>
      <c r="AM450" s="147"/>
      <c r="AN450" s="147"/>
      <c r="AO450" s="147"/>
      <c r="AP450" s="147"/>
      <c r="AQ450" s="147"/>
      <c r="AR450" s="147"/>
      <c r="AS450" s="147"/>
      <c r="AT450" s="147"/>
      <c r="AU450" s="147"/>
      <c r="AV450" s="147"/>
      <c r="AW450" s="147"/>
      <c r="AX450" s="147"/>
      <c r="AY450" s="147"/>
      <c r="AZ450" s="147"/>
      <c r="BA450" s="147"/>
      <c r="BB450" s="147"/>
      <c r="BC450" s="147"/>
      <c r="BD450" s="147"/>
      <c r="BE450" s="147"/>
      <c r="BF450" s="147"/>
      <c r="BG450" s="147"/>
      <c r="BH450" s="147"/>
      <c r="BI450" s="147"/>
      <c r="BJ450" s="147"/>
      <c r="BK450" s="147"/>
      <c r="BL450" s="147"/>
      <c r="BM450" s="147"/>
      <c r="BN450" s="147"/>
      <c r="BO450" s="147"/>
      <c r="BP450" s="147"/>
      <c r="BQ450" s="147"/>
      <c r="BR450" s="147"/>
      <c r="BS450" s="147"/>
      <c r="BT450" s="147"/>
      <c r="BU450" s="147"/>
      <c r="BV450" s="147"/>
      <c r="BW450" s="147"/>
      <c r="BX450" s="147"/>
      <c r="BY450" s="147"/>
      <c r="BZ450" s="147"/>
      <c r="CA450" s="147"/>
      <c r="CB450" s="147"/>
      <c r="CC450" s="147"/>
      <c r="CD450" s="147"/>
      <c r="CE450" s="147"/>
      <c r="CF450" s="147"/>
      <c r="CG450" s="147"/>
      <c r="CH450" s="147"/>
      <c r="CI450" s="147"/>
      <c r="CJ450" s="147"/>
      <c r="CK450" s="147"/>
      <c r="CL450" s="147"/>
      <c r="CM450" s="147"/>
      <c r="CN450" s="147"/>
      <c r="CO450" s="147"/>
      <c r="CP450" s="147"/>
      <c r="CQ450" s="147"/>
      <c r="CR450" s="147"/>
      <c r="CS450" s="147"/>
      <c r="CT450" s="147"/>
      <c r="CU450" s="147"/>
      <c r="CV450" s="147"/>
      <c r="CW450" s="147"/>
      <c r="CX450" s="147"/>
      <c r="CY450" s="147"/>
      <c r="CZ450" s="147"/>
    </row>
    <row r="451" spans="1:104" s="146" customFormat="1" x14ac:dyDescent="0.3">
      <c r="A451" s="310"/>
      <c r="B451" s="310"/>
      <c r="C451" s="310"/>
      <c r="L451" s="147"/>
      <c r="U451" s="147"/>
      <c r="AD451" s="147"/>
      <c r="AE451" s="147"/>
      <c r="AF451" s="147"/>
      <c r="AG451" s="147"/>
      <c r="AH451" s="147"/>
      <c r="AI451" s="147"/>
      <c r="AJ451" s="147"/>
      <c r="AK451" s="147"/>
      <c r="AL451" s="147"/>
      <c r="AM451" s="147"/>
      <c r="AN451" s="147"/>
      <c r="AO451" s="147"/>
      <c r="AP451" s="147"/>
      <c r="AQ451" s="147"/>
      <c r="AR451" s="147"/>
      <c r="AS451" s="147"/>
      <c r="AT451" s="147"/>
      <c r="AU451" s="147"/>
      <c r="AV451" s="147"/>
      <c r="AW451" s="147"/>
      <c r="AX451" s="147"/>
      <c r="AY451" s="147"/>
      <c r="AZ451" s="147"/>
      <c r="BA451" s="147"/>
      <c r="BB451" s="147"/>
      <c r="BC451" s="147"/>
      <c r="BD451" s="147"/>
      <c r="BE451" s="147"/>
      <c r="BF451" s="147"/>
      <c r="BG451" s="147"/>
      <c r="BH451" s="147"/>
      <c r="BI451" s="147"/>
      <c r="BJ451" s="147"/>
      <c r="BK451" s="147"/>
      <c r="BL451" s="147"/>
      <c r="BM451" s="147"/>
      <c r="BN451" s="147"/>
      <c r="BO451" s="147"/>
      <c r="BP451" s="147"/>
      <c r="BQ451" s="147"/>
      <c r="BR451" s="147"/>
      <c r="BS451" s="147"/>
      <c r="BT451" s="147"/>
      <c r="BU451" s="147"/>
      <c r="BV451" s="147"/>
      <c r="BW451" s="147"/>
      <c r="BX451" s="147"/>
      <c r="BY451" s="147"/>
      <c r="BZ451" s="147"/>
      <c r="CA451" s="147"/>
      <c r="CB451" s="147"/>
      <c r="CC451" s="147"/>
      <c r="CD451" s="147"/>
      <c r="CE451" s="147"/>
      <c r="CF451" s="147"/>
      <c r="CG451" s="147"/>
      <c r="CH451" s="147"/>
      <c r="CI451" s="147"/>
      <c r="CJ451" s="147"/>
      <c r="CK451" s="147"/>
      <c r="CL451" s="147"/>
      <c r="CM451" s="147"/>
      <c r="CN451" s="147"/>
      <c r="CO451" s="147"/>
      <c r="CP451" s="147"/>
      <c r="CQ451" s="147"/>
      <c r="CR451" s="147"/>
      <c r="CS451" s="147"/>
      <c r="CT451" s="147"/>
      <c r="CU451" s="147"/>
      <c r="CV451" s="147"/>
      <c r="CW451" s="147"/>
      <c r="CX451" s="147"/>
      <c r="CY451" s="147"/>
      <c r="CZ451" s="147"/>
    </row>
    <row r="452" spans="1:104" s="146" customFormat="1" x14ac:dyDescent="0.3">
      <c r="A452" s="310"/>
      <c r="B452" s="310"/>
      <c r="C452" s="310"/>
      <c r="L452" s="147"/>
      <c r="U452" s="147"/>
      <c r="AD452" s="147"/>
      <c r="AE452" s="147"/>
      <c r="AF452" s="147"/>
      <c r="AG452" s="147"/>
      <c r="AH452" s="147"/>
      <c r="AI452" s="147"/>
      <c r="AJ452" s="147"/>
      <c r="AK452" s="147"/>
      <c r="AL452" s="147"/>
      <c r="AM452" s="147"/>
      <c r="AN452" s="147"/>
      <c r="AO452" s="147"/>
      <c r="AP452" s="147"/>
      <c r="AQ452" s="147"/>
      <c r="AR452" s="147"/>
      <c r="AS452" s="147"/>
      <c r="AT452" s="147"/>
      <c r="AU452" s="147"/>
      <c r="AV452" s="147"/>
      <c r="AW452" s="147"/>
      <c r="AX452" s="147"/>
      <c r="AY452" s="147"/>
      <c r="AZ452" s="147"/>
      <c r="BA452" s="147"/>
      <c r="BB452" s="147"/>
      <c r="BC452" s="147"/>
      <c r="BD452" s="147"/>
      <c r="BE452" s="147"/>
      <c r="BF452" s="147"/>
      <c r="BG452" s="147"/>
      <c r="BH452" s="147"/>
      <c r="BI452" s="147"/>
      <c r="BJ452" s="147"/>
      <c r="BK452" s="147"/>
      <c r="BL452" s="147"/>
      <c r="BM452" s="147"/>
      <c r="BN452" s="147"/>
      <c r="BO452" s="147"/>
      <c r="BP452" s="147"/>
      <c r="BQ452" s="147"/>
      <c r="BR452" s="147"/>
      <c r="BS452" s="147"/>
      <c r="BT452" s="147"/>
      <c r="BU452" s="147"/>
      <c r="BV452" s="147"/>
      <c r="BW452" s="147"/>
      <c r="BX452" s="147"/>
      <c r="BY452" s="147"/>
      <c r="BZ452" s="147"/>
      <c r="CA452" s="147"/>
      <c r="CB452" s="147"/>
      <c r="CC452" s="147"/>
      <c r="CD452" s="147"/>
      <c r="CE452" s="147"/>
      <c r="CF452" s="147"/>
      <c r="CG452" s="147"/>
      <c r="CH452" s="147"/>
      <c r="CI452" s="147"/>
      <c r="CJ452" s="147"/>
      <c r="CK452" s="147"/>
      <c r="CL452" s="147"/>
      <c r="CM452" s="147"/>
      <c r="CN452" s="147"/>
      <c r="CO452" s="147"/>
      <c r="CP452" s="147"/>
      <c r="CQ452" s="147"/>
      <c r="CR452" s="147"/>
      <c r="CS452" s="147"/>
      <c r="CT452" s="147"/>
      <c r="CU452" s="147"/>
      <c r="CV452" s="147"/>
      <c r="CW452" s="147"/>
      <c r="CX452" s="147"/>
      <c r="CY452" s="147"/>
      <c r="CZ452" s="147"/>
    </row>
    <row r="453" spans="1:104" s="146" customFormat="1" x14ac:dyDescent="0.3">
      <c r="A453" s="310"/>
      <c r="B453" s="310"/>
      <c r="C453" s="310"/>
      <c r="L453" s="147"/>
      <c r="U453" s="147"/>
      <c r="AD453" s="147"/>
      <c r="AE453" s="147"/>
      <c r="AF453" s="147"/>
      <c r="AG453" s="147"/>
      <c r="AH453" s="147"/>
      <c r="AI453" s="147"/>
      <c r="AJ453" s="147"/>
      <c r="AK453" s="147"/>
      <c r="AL453" s="147"/>
      <c r="AM453" s="147"/>
      <c r="AN453" s="147"/>
      <c r="AO453" s="147"/>
      <c r="AP453" s="147"/>
      <c r="AQ453" s="147"/>
      <c r="AR453" s="147"/>
      <c r="AS453" s="147"/>
      <c r="AT453" s="147"/>
      <c r="AU453" s="147"/>
      <c r="AV453" s="147"/>
      <c r="AW453" s="147"/>
      <c r="AX453" s="147"/>
      <c r="AY453" s="147"/>
      <c r="AZ453" s="147"/>
      <c r="BA453" s="147"/>
      <c r="BB453" s="147"/>
      <c r="BC453" s="147"/>
      <c r="BD453" s="147"/>
      <c r="BE453" s="147"/>
      <c r="BF453" s="147"/>
      <c r="BG453" s="147"/>
      <c r="BH453" s="147"/>
      <c r="BI453" s="147"/>
      <c r="BJ453" s="147"/>
      <c r="BK453" s="147"/>
      <c r="BL453" s="147"/>
      <c r="BM453" s="147"/>
      <c r="BN453" s="147"/>
      <c r="BO453" s="147"/>
      <c r="BP453" s="147"/>
      <c r="BQ453" s="147"/>
      <c r="BR453" s="147"/>
      <c r="BS453" s="147"/>
      <c r="BT453" s="147"/>
      <c r="BU453" s="147"/>
      <c r="BV453" s="147"/>
      <c r="BW453" s="147"/>
      <c r="BX453" s="147"/>
      <c r="BY453" s="147"/>
      <c r="BZ453" s="147"/>
      <c r="CA453" s="147"/>
      <c r="CB453" s="147"/>
      <c r="CC453" s="147"/>
      <c r="CD453" s="147"/>
      <c r="CE453" s="147"/>
      <c r="CF453" s="147"/>
      <c r="CG453" s="147"/>
      <c r="CH453" s="147"/>
      <c r="CI453" s="147"/>
      <c r="CJ453" s="147"/>
      <c r="CK453" s="147"/>
      <c r="CL453" s="147"/>
      <c r="CM453" s="147"/>
      <c r="CN453" s="147"/>
      <c r="CO453" s="147"/>
      <c r="CP453" s="147"/>
      <c r="CQ453" s="147"/>
      <c r="CR453" s="147"/>
      <c r="CS453" s="147"/>
      <c r="CT453" s="147"/>
      <c r="CU453" s="147"/>
      <c r="CV453" s="147"/>
      <c r="CW453" s="147"/>
      <c r="CX453" s="147"/>
      <c r="CY453" s="147"/>
      <c r="CZ453" s="147"/>
    </row>
    <row r="454" spans="1:104" s="146" customFormat="1" x14ac:dyDescent="0.3">
      <c r="A454" s="310"/>
      <c r="B454" s="310"/>
      <c r="C454" s="310"/>
      <c r="L454" s="147"/>
      <c r="U454" s="147"/>
      <c r="AD454" s="147"/>
      <c r="AE454" s="147"/>
      <c r="AF454" s="147"/>
      <c r="AG454" s="147"/>
      <c r="AH454" s="147"/>
      <c r="AI454" s="147"/>
      <c r="AJ454" s="147"/>
      <c r="AK454" s="147"/>
      <c r="AL454" s="147"/>
      <c r="AM454" s="147"/>
      <c r="AN454" s="147"/>
      <c r="AO454" s="147"/>
      <c r="AP454" s="147"/>
      <c r="AQ454" s="147"/>
      <c r="AR454" s="147"/>
      <c r="AS454" s="147"/>
      <c r="AT454" s="147"/>
      <c r="AU454" s="147"/>
      <c r="AV454" s="147"/>
      <c r="AW454" s="147"/>
      <c r="AX454" s="147"/>
      <c r="AY454" s="147"/>
      <c r="AZ454" s="147"/>
      <c r="BA454" s="147"/>
      <c r="BB454" s="147"/>
      <c r="BC454" s="147"/>
      <c r="BD454" s="147"/>
      <c r="BE454" s="147"/>
      <c r="BF454" s="147"/>
      <c r="BG454" s="147"/>
      <c r="BH454" s="147"/>
      <c r="BI454" s="147"/>
      <c r="BJ454" s="147"/>
      <c r="BK454" s="147"/>
      <c r="BL454" s="147"/>
      <c r="BM454" s="147"/>
      <c r="BN454" s="147"/>
      <c r="BO454" s="147"/>
      <c r="BP454" s="147"/>
      <c r="BQ454" s="147"/>
      <c r="BR454" s="147"/>
      <c r="BS454" s="147"/>
      <c r="BT454" s="147"/>
      <c r="BU454" s="147"/>
      <c r="BV454" s="147"/>
      <c r="BW454" s="147"/>
      <c r="BX454" s="147"/>
      <c r="BY454" s="147"/>
      <c r="BZ454" s="147"/>
      <c r="CA454" s="147"/>
      <c r="CB454" s="147"/>
      <c r="CC454" s="147"/>
      <c r="CD454" s="147"/>
      <c r="CE454" s="147"/>
      <c r="CF454" s="147"/>
      <c r="CG454" s="147"/>
      <c r="CH454" s="147"/>
      <c r="CI454" s="147"/>
      <c r="CJ454" s="147"/>
      <c r="CK454" s="147"/>
      <c r="CL454" s="147"/>
      <c r="CM454" s="147"/>
      <c r="CN454" s="147"/>
      <c r="CO454" s="147"/>
      <c r="CP454" s="147"/>
      <c r="CQ454" s="147"/>
      <c r="CR454" s="147"/>
      <c r="CS454" s="147"/>
      <c r="CT454" s="147"/>
      <c r="CU454" s="147"/>
      <c r="CV454" s="147"/>
      <c r="CW454" s="147"/>
      <c r="CX454" s="147"/>
      <c r="CY454" s="147"/>
      <c r="CZ454" s="147"/>
    </row>
    <row r="455" spans="1:104" s="146" customFormat="1" x14ac:dyDescent="0.3">
      <c r="A455" s="310"/>
      <c r="B455" s="310"/>
      <c r="C455" s="310"/>
      <c r="L455" s="147"/>
      <c r="U455" s="147"/>
      <c r="AD455" s="147"/>
      <c r="AE455" s="147"/>
      <c r="AF455" s="147"/>
      <c r="AG455" s="147"/>
      <c r="AH455" s="147"/>
      <c r="AI455" s="147"/>
      <c r="AJ455" s="147"/>
      <c r="AK455" s="147"/>
      <c r="AL455" s="147"/>
      <c r="AM455" s="147"/>
      <c r="AN455" s="147"/>
      <c r="AO455" s="147"/>
      <c r="AP455" s="147"/>
      <c r="AQ455" s="147"/>
      <c r="AR455" s="147"/>
      <c r="AS455" s="147"/>
      <c r="AT455" s="147"/>
      <c r="AU455" s="147"/>
      <c r="AV455" s="147"/>
      <c r="AW455" s="147"/>
      <c r="AX455" s="147"/>
      <c r="AY455" s="147"/>
      <c r="AZ455" s="147"/>
      <c r="BA455" s="147"/>
      <c r="BB455" s="147"/>
      <c r="BC455" s="147"/>
      <c r="BD455" s="147"/>
      <c r="BE455" s="147"/>
      <c r="BF455" s="147"/>
      <c r="BG455" s="147"/>
      <c r="BH455" s="147"/>
      <c r="BI455" s="147"/>
      <c r="BJ455" s="147"/>
      <c r="BK455" s="147"/>
      <c r="BL455" s="147"/>
      <c r="BM455" s="147"/>
      <c r="BN455" s="147"/>
      <c r="BO455" s="147"/>
      <c r="BP455" s="147"/>
      <c r="BQ455" s="147"/>
      <c r="BR455" s="147"/>
      <c r="BS455" s="147"/>
      <c r="BT455" s="147"/>
      <c r="BU455" s="147"/>
      <c r="BV455" s="147"/>
      <c r="BW455" s="147"/>
      <c r="BX455" s="147"/>
      <c r="BY455" s="147"/>
      <c r="BZ455" s="147"/>
      <c r="CA455" s="147"/>
      <c r="CB455" s="147"/>
      <c r="CC455" s="147"/>
      <c r="CD455" s="147"/>
      <c r="CE455" s="147"/>
      <c r="CF455" s="147"/>
      <c r="CG455" s="147"/>
      <c r="CH455" s="147"/>
      <c r="CI455" s="147"/>
      <c r="CJ455" s="147"/>
      <c r="CK455" s="147"/>
      <c r="CL455" s="147"/>
      <c r="CM455" s="147"/>
      <c r="CN455" s="147"/>
      <c r="CO455" s="147"/>
      <c r="CP455" s="147"/>
      <c r="CQ455" s="147"/>
      <c r="CR455" s="147"/>
      <c r="CS455" s="147"/>
      <c r="CT455" s="147"/>
      <c r="CU455" s="147"/>
      <c r="CV455" s="147"/>
      <c r="CW455" s="147"/>
      <c r="CX455" s="147"/>
      <c r="CY455" s="147"/>
      <c r="CZ455" s="147"/>
    </row>
    <row r="456" spans="1:104" s="146" customFormat="1" x14ac:dyDescent="0.3">
      <c r="A456" s="310"/>
      <c r="B456" s="310"/>
      <c r="C456" s="310"/>
      <c r="L456" s="147"/>
      <c r="U456" s="147"/>
      <c r="AD456" s="147"/>
      <c r="AE456" s="147"/>
      <c r="AF456" s="147"/>
      <c r="AG456" s="147"/>
      <c r="AH456" s="147"/>
      <c r="AI456" s="147"/>
      <c r="AJ456" s="147"/>
      <c r="AK456" s="147"/>
      <c r="AL456" s="147"/>
      <c r="AM456" s="147"/>
      <c r="AN456" s="147"/>
      <c r="AO456" s="147"/>
      <c r="AP456" s="147"/>
      <c r="AQ456" s="147"/>
      <c r="AR456" s="147"/>
      <c r="AS456" s="147"/>
      <c r="AT456" s="147"/>
      <c r="AU456" s="147"/>
      <c r="AV456" s="147"/>
      <c r="AW456" s="147"/>
      <c r="AX456" s="147"/>
      <c r="AY456" s="147"/>
      <c r="AZ456" s="147"/>
      <c r="BA456" s="147"/>
      <c r="BB456" s="147"/>
      <c r="BC456" s="147"/>
      <c r="BD456" s="147"/>
      <c r="BE456" s="147"/>
      <c r="BF456" s="147"/>
      <c r="BG456" s="147"/>
      <c r="BH456" s="147"/>
      <c r="BI456" s="147"/>
      <c r="BJ456" s="147"/>
      <c r="BK456" s="147"/>
      <c r="BL456" s="147"/>
      <c r="BM456" s="147"/>
      <c r="BN456" s="147"/>
      <c r="BO456" s="147"/>
      <c r="BP456" s="147"/>
      <c r="BQ456" s="147"/>
      <c r="BR456" s="147"/>
      <c r="BS456" s="147"/>
      <c r="BT456" s="147"/>
      <c r="BU456" s="147"/>
      <c r="BV456" s="147"/>
      <c r="BW456" s="147"/>
      <c r="BX456" s="147"/>
      <c r="BY456" s="147"/>
      <c r="BZ456" s="147"/>
      <c r="CA456" s="147"/>
      <c r="CB456" s="147"/>
      <c r="CC456" s="147"/>
      <c r="CD456" s="147"/>
      <c r="CE456" s="147"/>
      <c r="CF456" s="147"/>
      <c r="CG456" s="147"/>
      <c r="CH456" s="147"/>
      <c r="CI456" s="147"/>
      <c r="CJ456" s="147"/>
      <c r="CK456" s="147"/>
      <c r="CL456" s="147"/>
      <c r="CM456" s="147"/>
      <c r="CN456" s="147"/>
      <c r="CO456" s="147"/>
      <c r="CP456" s="147"/>
      <c r="CQ456" s="147"/>
      <c r="CR456" s="147"/>
      <c r="CS456" s="147"/>
      <c r="CT456" s="147"/>
      <c r="CU456" s="147"/>
      <c r="CV456" s="147"/>
      <c r="CW456" s="147"/>
      <c r="CX456" s="147"/>
      <c r="CY456" s="147"/>
      <c r="CZ456" s="147"/>
    </row>
    <row r="457" spans="1:104" s="146" customFormat="1" x14ac:dyDescent="0.3">
      <c r="A457" s="310"/>
      <c r="B457" s="310"/>
      <c r="C457" s="310"/>
      <c r="L457" s="147"/>
      <c r="U457" s="147"/>
      <c r="AD457" s="147"/>
      <c r="AE457" s="147"/>
      <c r="AF457" s="147"/>
      <c r="AG457" s="147"/>
      <c r="AH457" s="147"/>
      <c r="AI457" s="147"/>
      <c r="AJ457" s="147"/>
      <c r="AK457" s="147"/>
      <c r="AL457" s="147"/>
      <c r="AM457" s="147"/>
      <c r="AN457" s="147"/>
      <c r="AO457" s="147"/>
      <c r="AP457" s="147"/>
      <c r="AQ457" s="147"/>
      <c r="AR457" s="147"/>
      <c r="AS457" s="147"/>
      <c r="AT457" s="147"/>
      <c r="AU457" s="147"/>
      <c r="AV457" s="147"/>
      <c r="AW457" s="147"/>
      <c r="AX457" s="147"/>
      <c r="AY457" s="147"/>
      <c r="AZ457" s="147"/>
      <c r="BA457" s="147"/>
      <c r="BB457" s="147"/>
      <c r="BC457" s="147"/>
      <c r="BD457" s="147"/>
      <c r="BE457" s="147"/>
      <c r="BF457" s="147"/>
      <c r="BG457" s="147"/>
      <c r="BH457" s="147"/>
      <c r="BI457" s="147"/>
      <c r="BJ457" s="147"/>
      <c r="BK457" s="147"/>
      <c r="BL457" s="147"/>
      <c r="BM457" s="147"/>
      <c r="BN457" s="147"/>
      <c r="BO457" s="147"/>
      <c r="BP457" s="147"/>
      <c r="BQ457" s="147"/>
      <c r="BR457" s="147"/>
      <c r="BS457" s="147"/>
      <c r="BT457" s="147"/>
      <c r="BU457" s="147"/>
      <c r="BV457" s="147"/>
      <c r="BW457" s="147"/>
      <c r="BX457" s="147"/>
      <c r="BY457" s="147"/>
      <c r="BZ457" s="147"/>
      <c r="CA457" s="147"/>
      <c r="CB457" s="147"/>
      <c r="CC457" s="147"/>
      <c r="CD457" s="147"/>
      <c r="CE457" s="147"/>
      <c r="CF457" s="147"/>
      <c r="CG457" s="147"/>
      <c r="CH457" s="147"/>
      <c r="CI457" s="147"/>
      <c r="CJ457" s="147"/>
      <c r="CK457" s="147"/>
      <c r="CL457" s="147"/>
      <c r="CM457" s="147"/>
      <c r="CN457" s="147"/>
      <c r="CO457" s="147"/>
      <c r="CP457" s="147"/>
      <c r="CQ457" s="147"/>
      <c r="CR457" s="147"/>
      <c r="CS457" s="147"/>
      <c r="CT457" s="147"/>
      <c r="CU457" s="147"/>
      <c r="CV457" s="147"/>
      <c r="CW457" s="147"/>
      <c r="CX457" s="147"/>
      <c r="CY457" s="147"/>
      <c r="CZ457" s="147"/>
    </row>
    <row r="458" spans="1:104" s="146" customFormat="1" x14ac:dyDescent="0.3">
      <c r="A458" s="310"/>
      <c r="B458" s="310"/>
      <c r="C458" s="310"/>
      <c r="L458" s="147"/>
      <c r="U458" s="147"/>
      <c r="AD458" s="147"/>
      <c r="AE458" s="147"/>
      <c r="AF458" s="147"/>
      <c r="AG458" s="147"/>
      <c r="AH458" s="147"/>
      <c r="AI458" s="147"/>
      <c r="AJ458" s="147"/>
      <c r="AK458" s="147"/>
      <c r="AL458" s="147"/>
      <c r="AM458" s="147"/>
      <c r="AN458" s="147"/>
      <c r="AO458" s="147"/>
      <c r="AP458" s="147"/>
      <c r="AQ458" s="147"/>
      <c r="AR458" s="147"/>
      <c r="AS458" s="147"/>
      <c r="AT458" s="147"/>
      <c r="AU458" s="147"/>
      <c r="AV458" s="147"/>
      <c r="AW458" s="147"/>
      <c r="AX458" s="147"/>
      <c r="AY458" s="147"/>
      <c r="AZ458" s="147"/>
      <c r="BA458" s="147"/>
      <c r="BB458" s="147"/>
      <c r="BC458" s="147"/>
      <c r="BD458" s="147"/>
      <c r="BE458" s="147"/>
      <c r="BF458" s="147"/>
      <c r="BG458" s="147"/>
      <c r="BH458" s="147"/>
      <c r="BI458" s="147"/>
      <c r="BJ458" s="147"/>
      <c r="BK458" s="147"/>
      <c r="BL458" s="147"/>
      <c r="BM458" s="147"/>
      <c r="BN458" s="147"/>
      <c r="BO458" s="147"/>
      <c r="BP458" s="147"/>
      <c r="BQ458" s="147"/>
      <c r="BR458" s="147"/>
      <c r="BS458" s="147"/>
      <c r="BT458" s="147"/>
      <c r="BU458" s="147"/>
      <c r="BV458" s="147"/>
      <c r="BW458" s="147"/>
      <c r="BX458" s="147"/>
      <c r="BY458" s="147"/>
      <c r="BZ458" s="147"/>
      <c r="CA458" s="147"/>
      <c r="CB458" s="147"/>
      <c r="CC458" s="147"/>
      <c r="CD458" s="147"/>
      <c r="CE458" s="147"/>
      <c r="CF458" s="147"/>
      <c r="CG458" s="147"/>
      <c r="CH458" s="147"/>
      <c r="CI458" s="147"/>
      <c r="CJ458" s="147"/>
      <c r="CK458" s="147"/>
      <c r="CL458" s="147"/>
      <c r="CM458" s="147"/>
      <c r="CN458" s="147"/>
      <c r="CO458" s="147"/>
      <c r="CP458" s="147"/>
      <c r="CQ458" s="147"/>
      <c r="CR458" s="147"/>
      <c r="CS458" s="147"/>
      <c r="CT458" s="147"/>
      <c r="CU458" s="147"/>
      <c r="CV458" s="147"/>
      <c r="CW458" s="147"/>
      <c r="CX458" s="147"/>
      <c r="CY458" s="147"/>
      <c r="CZ458" s="147"/>
    </row>
    <row r="459" spans="1:104" s="146" customFormat="1" x14ac:dyDescent="0.3">
      <c r="A459" s="310"/>
      <c r="B459" s="310"/>
      <c r="C459" s="310"/>
      <c r="L459" s="147"/>
      <c r="U459" s="147"/>
      <c r="AD459" s="147"/>
      <c r="AE459" s="147"/>
      <c r="AF459" s="147"/>
      <c r="AG459" s="147"/>
      <c r="AH459" s="147"/>
      <c r="AI459" s="147"/>
      <c r="AJ459" s="147"/>
      <c r="AK459" s="147"/>
      <c r="AL459" s="147"/>
      <c r="AM459" s="147"/>
      <c r="AN459" s="147"/>
      <c r="AO459" s="147"/>
      <c r="AP459" s="147"/>
      <c r="AQ459" s="147"/>
      <c r="AR459" s="147"/>
      <c r="AS459" s="147"/>
      <c r="AT459" s="147"/>
      <c r="AU459" s="147"/>
      <c r="AV459" s="147"/>
      <c r="AW459" s="147"/>
      <c r="AX459" s="147"/>
      <c r="AY459" s="147"/>
      <c r="AZ459" s="147"/>
      <c r="BA459" s="147"/>
      <c r="BB459" s="147"/>
      <c r="BC459" s="147"/>
      <c r="BD459" s="147"/>
      <c r="BE459" s="147"/>
      <c r="BF459" s="147"/>
      <c r="BG459" s="147"/>
      <c r="BH459" s="147"/>
      <c r="BI459" s="147"/>
      <c r="BJ459" s="147"/>
      <c r="BK459" s="147"/>
      <c r="BL459" s="147"/>
      <c r="BM459" s="147"/>
      <c r="BN459" s="147"/>
      <c r="BO459" s="147"/>
      <c r="BP459" s="147"/>
      <c r="BQ459" s="147"/>
      <c r="BR459" s="147"/>
      <c r="BS459" s="147"/>
      <c r="BT459" s="147"/>
      <c r="BU459" s="147"/>
      <c r="BV459" s="147"/>
      <c r="BW459" s="147"/>
      <c r="BX459" s="147"/>
      <c r="BY459" s="147"/>
      <c r="BZ459" s="147"/>
      <c r="CA459" s="147"/>
      <c r="CB459" s="147"/>
      <c r="CC459" s="147"/>
      <c r="CD459" s="147"/>
      <c r="CE459" s="147"/>
      <c r="CF459" s="147"/>
      <c r="CG459" s="147"/>
      <c r="CH459" s="147"/>
      <c r="CI459" s="147"/>
      <c r="CJ459" s="147"/>
      <c r="CK459" s="147"/>
      <c r="CL459" s="147"/>
      <c r="CM459" s="147"/>
      <c r="CN459" s="147"/>
      <c r="CO459" s="147"/>
      <c r="CP459" s="147"/>
      <c r="CQ459" s="147"/>
      <c r="CR459" s="147"/>
      <c r="CS459" s="147"/>
      <c r="CT459" s="147"/>
      <c r="CU459" s="147"/>
      <c r="CV459" s="147"/>
      <c r="CW459" s="147"/>
      <c r="CX459" s="147"/>
      <c r="CY459" s="147"/>
      <c r="CZ459" s="147"/>
    </row>
    <row r="460" spans="1:104" s="146" customFormat="1" x14ac:dyDescent="0.3">
      <c r="A460" s="310"/>
      <c r="B460" s="310"/>
      <c r="C460" s="310"/>
      <c r="L460" s="147"/>
      <c r="U460" s="147"/>
      <c r="AD460" s="147"/>
      <c r="AE460" s="147"/>
      <c r="AF460" s="147"/>
      <c r="AG460" s="147"/>
      <c r="AH460" s="147"/>
      <c r="AI460" s="147"/>
      <c r="AJ460" s="147"/>
      <c r="AK460" s="147"/>
      <c r="AL460" s="147"/>
      <c r="AM460" s="147"/>
      <c r="AN460" s="147"/>
      <c r="AO460" s="147"/>
      <c r="AP460" s="147"/>
      <c r="AQ460" s="147"/>
      <c r="AR460" s="147"/>
      <c r="AS460" s="147"/>
      <c r="AT460" s="147"/>
      <c r="AU460" s="147"/>
      <c r="AV460" s="147"/>
      <c r="AW460" s="147"/>
      <c r="AX460" s="147"/>
      <c r="AY460" s="147"/>
      <c r="AZ460" s="147"/>
      <c r="BA460" s="147"/>
      <c r="BB460" s="147"/>
      <c r="BC460" s="147"/>
      <c r="BD460" s="147"/>
      <c r="BE460" s="147"/>
      <c r="BF460" s="147"/>
      <c r="BG460" s="147"/>
      <c r="BH460" s="147"/>
      <c r="BI460" s="147"/>
      <c r="BJ460" s="147"/>
      <c r="BK460" s="147"/>
      <c r="BL460" s="147"/>
      <c r="BM460" s="147"/>
      <c r="BN460" s="147"/>
      <c r="BO460" s="147"/>
      <c r="BP460" s="147"/>
      <c r="BQ460" s="147"/>
      <c r="BR460" s="147"/>
      <c r="BS460" s="147"/>
      <c r="BT460" s="147"/>
      <c r="BU460" s="147"/>
      <c r="BV460" s="147"/>
      <c r="BW460" s="147"/>
      <c r="BX460" s="147"/>
      <c r="BY460" s="147"/>
      <c r="BZ460" s="147"/>
      <c r="CA460" s="147"/>
      <c r="CB460" s="147"/>
      <c r="CC460" s="147"/>
      <c r="CD460" s="147"/>
      <c r="CE460" s="147"/>
      <c r="CF460" s="147"/>
      <c r="CG460" s="147"/>
      <c r="CH460" s="147"/>
      <c r="CI460" s="147"/>
      <c r="CJ460" s="147"/>
      <c r="CK460" s="147"/>
      <c r="CL460" s="147"/>
      <c r="CM460" s="147"/>
      <c r="CN460" s="147"/>
      <c r="CO460" s="147"/>
      <c r="CP460" s="147"/>
      <c r="CQ460" s="147"/>
      <c r="CR460" s="147"/>
      <c r="CS460" s="147"/>
      <c r="CT460" s="147"/>
      <c r="CU460" s="147"/>
      <c r="CV460" s="147"/>
      <c r="CW460" s="147"/>
      <c r="CX460" s="147"/>
      <c r="CY460" s="147"/>
      <c r="CZ460" s="147"/>
    </row>
    <row r="461" spans="1:104" s="146" customFormat="1" x14ac:dyDescent="0.3">
      <c r="A461" s="310"/>
      <c r="B461" s="310"/>
      <c r="C461" s="310"/>
      <c r="L461" s="147"/>
      <c r="U461" s="147"/>
      <c r="AD461" s="147"/>
      <c r="AE461" s="147"/>
      <c r="AF461" s="147"/>
      <c r="AG461" s="147"/>
      <c r="AH461" s="147"/>
      <c r="AI461" s="147"/>
      <c r="AJ461" s="147"/>
      <c r="AK461" s="147"/>
      <c r="AL461" s="147"/>
      <c r="AM461" s="147"/>
      <c r="AN461" s="147"/>
      <c r="AO461" s="147"/>
      <c r="AP461" s="147"/>
      <c r="AQ461" s="147"/>
      <c r="AR461" s="147"/>
      <c r="AS461" s="147"/>
      <c r="AT461" s="147"/>
      <c r="AU461" s="147"/>
      <c r="AV461" s="147"/>
      <c r="AW461" s="147"/>
      <c r="AX461" s="147"/>
      <c r="AY461" s="147"/>
      <c r="AZ461" s="147"/>
      <c r="BA461" s="147"/>
      <c r="BB461" s="147"/>
      <c r="BC461" s="147"/>
      <c r="BD461" s="147"/>
      <c r="BE461" s="147"/>
      <c r="BF461" s="147"/>
      <c r="BG461" s="147"/>
      <c r="BH461" s="147"/>
      <c r="BI461" s="147"/>
      <c r="BJ461" s="147"/>
      <c r="BK461" s="147"/>
      <c r="BL461" s="147"/>
      <c r="BM461" s="147"/>
      <c r="BN461" s="147"/>
      <c r="BO461" s="147"/>
      <c r="BP461" s="147"/>
      <c r="BQ461" s="147"/>
      <c r="BR461" s="147"/>
      <c r="BS461" s="147"/>
      <c r="BT461" s="147"/>
      <c r="BU461" s="147"/>
      <c r="BV461" s="147"/>
      <c r="BW461" s="147"/>
      <c r="BX461" s="147"/>
      <c r="BY461" s="147"/>
      <c r="BZ461" s="147"/>
      <c r="CA461" s="147"/>
      <c r="CB461" s="147"/>
      <c r="CC461" s="147"/>
      <c r="CD461" s="147"/>
      <c r="CE461" s="147"/>
      <c r="CF461" s="147"/>
      <c r="CG461" s="147"/>
      <c r="CH461" s="147"/>
      <c r="CI461" s="147"/>
      <c r="CJ461" s="147"/>
      <c r="CK461" s="147"/>
      <c r="CL461" s="147"/>
      <c r="CM461" s="147"/>
      <c r="CN461" s="147"/>
      <c r="CO461" s="147"/>
      <c r="CP461" s="147"/>
      <c r="CQ461" s="147"/>
      <c r="CR461" s="147"/>
      <c r="CS461" s="147"/>
      <c r="CT461" s="147"/>
      <c r="CU461" s="147"/>
      <c r="CV461" s="147"/>
      <c r="CW461" s="147"/>
      <c r="CX461" s="147"/>
      <c r="CY461" s="147"/>
      <c r="CZ461" s="147"/>
    </row>
    <row r="462" spans="1:104" s="146" customFormat="1" x14ac:dyDescent="0.3">
      <c r="A462" s="310"/>
      <c r="B462" s="310"/>
      <c r="C462" s="310"/>
      <c r="L462" s="147"/>
      <c r="U462" s="147"/>
      <c r="AD462" s="147"/>
      <c r="AE462" s="147"/>
      <c r="AF462" s="147"/>
      <c r="AG462" s="147"/>
      <c r="AH462" s="147"/>
      <c r="AI462" s="147"/>
      <c r="AJ462" s="147"/>
      <c r="AK462" s="147"/>
      <c r="AL462" s="147"/>
      <c r="AM462" s="147"/>
      <c r="AN462" s="147"/>
      <c r="AO462" s="147"/>
      <c r="AP462" s="147"/>
      <c r="AQ462" s="147"/>
      <c r="AR462" s="147"/>
      <c r="AS462" s="147"/>
      <c r="AT462" s="147"/>
      <c r="AU462" s="147"/>
      <c r="AV462" s="147"/>
      <c r="AW462" s="147"/>
      <c r="AX462" s="147"/>
      <c r="AY462" s="147"/>
      <c r="AZ462" s="147"/>
      <c r="BA462" s="147"/>
      <c r="BB462" s="147"/>
      <c r="BC462" s="147"/>
      <c r="BD462" s="147"/>
      <c r="BE462" s="147"/>
      <c r="BF462" s="147"/>
      <c r="BG462" s="147"/>
      <c r="BH462" s="147"/>
      <c r="BI462" s="147"/>
      <c r="BJ462" s="147"/>
      <c r="BK462" s="147"/>
      <c r="BL462" s="147"/>
      <c r="BM462" s="147"/>
      <c r="BN462" s="147"/>
      <c r="BO462" s="147"/>
      <c r="BP462" s="147"/>
      <c r="BQ462" s="147"/>
      <c r="BR462" s="147"/>
      <c r="BS462" s="147"/>
      <c r="BT462" s="147"/>
      <c r="BU462" s="147"/>
      <c r="BV462" s="147"/>
      <c r="BW462" s="147"/>
      <c r="BX462" s="147"/>
      <c r="BY462" s="147"/>
      <c r="BZ462" s="147"/>
      <c r="CA462" s="147"/>
      <c r="CB462" s="147"/>
      <c r="CC462" s="147"/>
      <c r="CD462" s="147"/>
      <c r="CE462" s="147"/>
      <c r="CF462" s="147"/>
      <c r="CG462" s="147"/>
      <c r="CH462" s="147"/>
      <c r="CI462" s="147"/>
      <c r="CJ462" s="147"/>
      <c r="CK462" s="147"/>
      <c r="CL462" s="147"/>
      <c r="CM462" s="147"/>
      <c r="CN462" s="147"/>
      <c r="CO462" s="147"/>
      <c r="CP462" s="147"/>
      <c r="CQ462" s="147"/>
      <c r="CR462" s="147"/>
      <c r="CS462" s="147"/>
      <c r="CT462" s="147"/>
      <c r="CU462" s="147"/>
      <c r="CV462" s="147"/>
      <c r="CW462" s="147"/>
      <c r="CX462" s="147"/>
      <c r="CY462" s="147"/>
      <c r="CZ462" s="147"/>
    </row>
    <row r="463" spans="1:104" s="146" customFormat="1" x14ac:dyDescent="0.3">
      <c r="A463" s="310"/>
      <c r="B463" s="310"/>
      <c r="C463" s="310"/>
      <c r="L463" s="147"/>
      <c r="U463" s="147"/>
      <c r="AD463" s="147"/>
      <c r="AE463" s="147"/>
      <c r="AF463" s="147"/>
      <c r="AG463" s="147"/>
      <c r="AH463" s="147"/>
      <c r="AI463" s="147"/>
      <c r="AJ463" s="147"/>
      <c r="AK463" s="147"/>
      <c r="AL463" s="147"/>
      <c r="AM463" s="147"/>
      <c r="AN463" s="147"/>
      <c r="AO463" s="147"/>
      <c r="AP463" s="147"/>
      <c r="AQ463" s="147"/>
      <c r="AR463" s="147"/>
      <c r="AS463" s="147"/>
      <c r="AT463" s="147"/>
      <c r="AU463" s="147"/>
      <c r="AV463" s="147"/>
      <c r="AW463" s="147"/>
      <c r="AX463" s="147"/>
      <c r="AY463" s="147"/>
      <c r="AZ463" s="147"/>
      <c r="BA463" s="147"/>
      <c r="BB463" s="147"/>
      <c r="BC463" s="147"/>
      <c r="BD463" s="147"/>
      <c r="BE463" s="147"/>
      <c r="BF463" s="147"/>
      <c r="BG463" s="147"/>
      <c r="BH463" s="147"/>
      <c r="BI463" s="147"/>
      <c r="BJ463" s="147"/>
      <c r="BK463" s="147"/>
      <c r="BL463" s="147"/>
      <c r="BM463" s="147"/>
      <c r="BN463" s="147"/>
      <c r="BO463" s="147"/>
      <c r="BP463" s="147"/>
      <c r="BQ463" s="147"/>
      <c r="BR463" s="147"/>
      <c r="BS463" s="147"/>
      <c r="BT463" s="147"/>
      <c r="BU463" s="147"/>
      <c r="BV463" s="147"/>
      <c r="BW463" s="147"/>
      <c r="BX463" s="147"/>
      <c r="BY463" s="147"/>
      <c r="BZ463" s="147"/>
      <c r="CA463" s="147"/>
      <c r="CB463" s="147"/>
      <c r="CC463" s="147"/>
      <c r="CD463" s="147"/>
      <c r="CE463" s="147"/>
      <c r="CF463" s="147"/>
      <c r="CG463" s="147"/>
      <c r="CH463" s="147"/>
      <c r="CI463" s="147"/>
      <c r="CJ463" s="147"/>
      <c r="CK463" s="147"/>
      <c r="CL463" s="147"/>
      <c r="CM463" s="147"/>
      <c r="CN463" s="147"/>
      <c r="CO463" s="147"/>
      <c r="CP463" s="147"/>
      <c r="CQ463" s="147"/>
      <c r="CR463" s="147"/>
      <c r="CS463" s="147"/>
      <c r="CT463" s="147"/>
      <c r="CU463" s="147"/>
      <c r="CV463" s="147"/>
      <c r="CW463" s="147"/>
      <c r="CX463" s="147"/>
      <c r="CY463" s="147"/>
      <c r="CZ463" s="147"/>
    </row>
    <row r="464" spans="1:104" s="146" customFormat="1" x14ac:dyDescent="0.3">
      <c r="A464" s="310"/>
      <c r="B464" s="310"/>
      <c r="C464" s="310"/>
      <c r="L464" s="147"/>
      <c r="U464" s="147"/>
      <c r="AD464" s="147"/>
      <c r="AE464" s="147"/>
      <c r="AF464" s="147"/>
      <c r="AG464" s="147"/>
      <c r="AH464" s="147"/>
      <c r="AI464" s="147"/>
      <c r="AJ464" s="147"/>
      <c r="AK464" s="147"/>
      <c r="AL464" s="147"/>
      <c r="AM464" s="147"/>
      <c r="AN464" s="147"/>
      <c r="AO464" s="147"/>
      <c r="AP464" s="147"/>
      <c r="AQ464" s="147"/>
      <c r="AR464" s="147"/>
      <c r="AS464" s="147"/>
      <c r="AT464" s="147"/>
      <c r="AU464" s="147"/>
      <c r="AV464" s="147"/>
      <c r="AW464" s="147"/>
      <c r="AX464" s="147"/>
      <c r="AY464" s="147"/>
      <c r="AZ464" s="147"/>
      <c r="BA464" s="147"/>
      <c r="BB464" s="147"/>
      <c r="BC464" s="147"/>
      <c r="BD464" s="147"/>
      <c r="BE464" s="147"/>
      <c r="BF464" s="147"/>
      <c r="BG464" s="147"/>
      <c r="BH464" s="147"/>
      <c r="BI464" s="147"/>
      <c r="BJ464" s="147"/>
      <c r="BK464" s="147"/>
      <c r="BL464" s="147"/>
      <c r="BM464" s="147"/>
      <c r="BN464" s="147"/>
      <c r="BO464" s="147"/>
      <c r="BP464" s="147"/>
      <c r="BQ464" s="147"/>
      <c r="BR464" s="147"/>
      <c r="BS464" s="147"/>
      <c r="BT464" s="147"/>
      <c r="BU464" s="147"/>
      <c r="BV464" s="147"/>
      <c r="BW464" s="147"/>
      <c r="BX464" s="147"/>
      <c r="BY464" s="147"/>
      <c r="BZ464" s="147"/>
      <c r="CA464" s="147"/>
      <c r="CB464" s="147"/>
      <c r="CC464" s="147"/>
      <c r="CD464" s="147"/>
      <c r="CE464" s="147"/>
      <c r="CF464" s="147"/>
      <c r="CG464" s="147"/>
      <c r="CH464" s="147"/>
      <c r="CI464" s="147"/>
      <c r="CJ464" s="147"/>
      <c r="CK464" s="147"/>
      <c r="CL464" s="147"/>
      <c r="CM464" s="147"/>
      <c r="CN464" s="147"/>
      <c r="CO464" s="147"/>
      <c r="CP464" s="147"/>
      <c r="CQ464" s="147"/>
      <c r="CR464" s="147"/>
      <c r="CS464" s="147"/>
      <c r="CT464" s="147"/>
      <c r="CU464" s="147"/>
      <c r="CV464" s="147"/>
      <c r="CW464" s="147"/>
      <c r="CX464" s="147"/>
      <c r="CY464" s="147"/>
      <c r="CZ464" s="147"/>
    </row>
    <row r="465" spans="1:104" s="146" customFormat="1" x14ac:dyDescent="0.3">
      <c r="A465" s="310"/>
      <c r="B465" s="310"/>
      <c r="C465" s="310"/>
      <c r="L465" s="147"/>
      <c r="U465" s="147"/>
      <c r="AD465" s="147"/>
      <c r="AE465" s="147"/>
      <c r="AF465" s="147"/>
      <c r="AG465" s="147"/>
      <c r="AH465" s="147"/>
      <c r="AI465" s="147"/>
      <c r="AJ465" s="147"/>
      <c r="AK465" s="147"/>
      <c r="AL465" s="147"/>
      <c r="AM465" s="147"/>
      <c r="AN465" s="147"/>
      <c r="AO465" s="147"/>
      <c r="AP465" s="147"/>
      <c r="AQ465" s="147"/>
      <c r="AR465" s="147"/>
      <c r="AS465" s="147"/>
      <c r="AT465" s="147"/>
      <c r="AU465" s="147"/>
      <c r="AV465" s="147"/>
      <c r="AW465" s="147"/>
      <c r="AX465" s="147"/>
      <c r="AY465" s="147"/>
      <c r="AZ465" s="147"/>
      <c r="BA465" s="147"/>
      <c r="BB465" s="147"/>
      <c r="BC465" s="147"/>
      <c r="BD465" s="147"/>
      <c r="BE465" s="147"/>
      <c r="BF465" s="147"/>
      <c r="BG465" s="147"/>
      <c r="BH465" s="147"/>
      <c r="BI465" s="147"/>
      <c r="BJ465" s="147"/>
      <c r="BK465" s="147"/>
      <c r="BL465" s="147"/>
      <c r="BM465" s="147"/>
      <c r="BN465" s="147"/>
      <c r="BO465" s="147"/>
      <c r="BP465" s="147"/>
      <c r="BQ465" s="147"/>
      <c r="BR465" s="147"/>
      <c r="BS465" s="147"/>
      <c r="BT465" s="147"/>
      <c r="BU465" s="147"/>
      <c r="BV465" s="147"/>
      <c r="BW465" s="147"/>
      <c r="BX465" s="147"/>
      <c r="BY465" s="147"/>
      <c r="BZ465" s="147"/>
      <c r="CA465" s="147"/>
      <c r="CB465" s="147"/>
      <c r="CC465" s="147"/>
      <c r="CD465" s="147"/>
      <c r="CE465" s="147"/>
      <c r="CF465" s="147"/>
      <c r="CG465" s="147"/>
      <c r="CH465" s="147"/>
      <c r="CI465" s="147"/>
      <c r="CJ465" s="147"/>
      <c r="CK465" s="147"/>
      <c r="CL465" s="147"/>
      <c r="CM465" s="147"/>
      <c r="CN465" s="147"/>
      <c r="CO465" s="147"/>
      <c r="CP465" s="147"/>
      <c r="CQ465" s="147"/>
      <c r="CR465" s="147"/>
      <c r="CS465" s="147"/>
      <c r="CT465" s="147"/>
      <c r="CU465" s="147"/>
      <c r="CV465" s="147"/>
      <c r="CW465" s="147"/>
      <c r="CX465" s="147"/>
      <c r="CY465" s="147"/>
      <c r="CZ465" s="147"/>
    </row>
    <row r="466" spans="1:104" s="146" customFormat="1" x14ac:dyDescent="0.3">
      <c r="A466" s="310"/>
      <c r="B466" s="310"/>
      <c r="C466" s="310"/>
      <c r="L466" s="147"/>
      <c r="U466" s="147"/>
      <c r="AD466" s="147"/>
      <c r="AE466" s="147"/>
      <c r="AF466" s="147"/>
      <c r="AG466" s="147"/>
      <c r="AH466" s="147"/>
      <c r="AI466" s="147"/>
      <c r="AJ466" s="147"/>
      <c r="AK466" s="147"/>
      <c r="AL466" s="147"/>
      <c r="AM466" s="147"/>
      <c r="AN466" s="147"/>
      <c r="AO466" s="147"/>
      <c r="AP466" s="147"/>
      <c r="AQ466" s="147"/>
      <c r="AR466" s="147"/>
      <c r="AS466" s="147"/>
      <c r="AT466" s="147"/>
      <c r="AU466" s="147"/>
      <c r="AV466" s="147"/>
      <c r="AW466" s="147"/>
      <c r="AX466" s="147"/>
      <c r="AY466" s="147"/>
      <c r="AZ466" s="147"/>
      <c r="BA466" s="147"/>
      <c r="BB466" s="147"/>
      <c r="BC466" s="147"/>
      <c r="BD466" s="147"/>
      <c r="BE466" s="147"/>
      <c r="BF466" s="147"/>
      <c r="BG466" s="147"/>
      <c r="BH466" s="147"/>
      <c r="BI466" s="147"/>
      <c r="BJ466" s="147"/>
      <c r="BK466" s="147"/>
      <c r="BL466" s="147"/>
      <c r="BM466" s="147"/>
      <c r="BN466" s="147"/>
      <c r="BO466" s="147"/>
      <c r="BP466" s="147"/>
      <c r="BQ466" s="147"/>
      <c r="BR466" s="147"/>
      <c r="BS466" s="147"/>
      <c r="BT466" s="147"/>
      <c r="BU466" s="147"/>
      <c r="BV466" s="147"/>
      <c r="BW466" s="147"/>
      <c r="BX466" s="147"/>
      <c r="BY466" s="147"/>
      <c r="BZ466" s="147"/>
      <c r="CA466" s="147"/>
      <c r="CB466" s="147"/>
      <c r="CC466" s="147"/>
      <c r="CD466" s="147"/>
      <c r="CE466" s="147"/>
      <c r="CF466" s="147"/>
      <c r="CG466" s="147"/>
      <c r="CH466" s="147"/>
      <c r="CI466" s="147"/>
      <c r="CJ466" s="147"/>
      <c r="CK466" s="147"/>
      <c r="CL466" s="147"/>
      <c r="CM466" s="147"/>
      <c r="CN466" s="147"/>
      <c r="CO466" s="147"/>
      <c r="CP466" s="147"/>
      <c r="CQ466" s="147"/>
      <c r="CR466" s="147"/>
      <c r="CS466" s="147"/>
      <c r="CT466" s="147"/>
      <c r="CU466" s="147"/>
      <c r="CV466" s="147"/>
      <c r="CW466" s="147"/>
      <c r="CX466" s="147"/>
      <c r="CY466" s="147"/>
      <c r="CZ466" s="147"/>
    </row>
    <row r="467" spans="1:104" s="146" customFormat="1" x14ac:dyDescent="0.3">
      <c r="A467" s="310"/>
      <c r="B467" s="310"/>
      <c r="C467" s="310"/>
      <c r="L467" s="147"/>
      <c r="U467" s="147"/>
      <c r="AD467" s="147"/>
      <c r="AE467" s="147"/>
      <c r="AF467" s="147"/>
      <c r="AG467" s="147"/>
      <c r="AH467" s="147"/>
      <c r="AI467" s="147"/>
      <c r="AJ467" s="147"/>
      <c r="AK467" s="147"/>
      <c r="AL467" s="147"/>
      <c r="AM467" s="147"/>
      <c r="AN467" s="147"/>
      <c r="AO467" s="147"/>
      <c r="AP467" s="147"/>
      <c r="AQ467" s="147"/>
      <c r="AR467" s="147"/>
      <c r="AS467" s="147"/>
      <c r="AT467" s="147"/>
      <c r="AU467" s="147"/>
      <c r="AV467" s="147"/>
      <c r="AW467" s="147"/>
      <c r="AX467" s="147"/>
      <c r="AY467" s="147"/>
      <c r="AZ467" s="147"/>
      <c r="BA467" s="147"/>
      <c r="BB467" s="147"/>
      <c r="BC467" s="147"/>
      <c r="BD467" s="147"/>
      <c r="BE467" s="147"/>
      <c r="BF467" s="147"/>
      <c r="BG467" s="147"/>
      <c r="BH467" s="147"/>
      <c r="BI467" s="147"/>
      <c r="BJ467" s="147"/>
      <c r="BK467" s="147"/>
      <c r="BL467" s="147"/>
      <c r="BM467" s="147"/>
      <c r="BN467" s="147"/>
      <c r="BO467" s="147"/>
      <c r="BP467" s="147"/>
      <c r="BQ467" s="147"/>
      <c r="BR467" s="147"/>
      <c r="BS467" s="147"/>
      <c r="BT467" s="147"/>
      <c r="BU467" s="147"/>
      <c r="BV467" s="147"/>
      <c r="BW467" s="147"/>
      <c r="BX467" s="147"/>
      <c r="BY467" s="147"/>
      <c r="BZ467" s="147"/>
      <c r="CA467" s="147"/>
      <c r="CB467" s="147"/>
      <c r="CC467" s="147"/>
      <c r="CD467" s="147"/>
      <c r="CE467" s="147"/>
      <c r="CF467" s="147"/>
      <c r="CG467" s="147"/>
      <c r="CH467" s="147"/>
      <c r="CI467" s="147"/>
      <c r="CJ467" s="147"/>
      <c r="CK467" s="147"/>
      <c r="CL467" s="147"/>
      <c r="CM467" s="147"/>
      <c r="CN467" s="147"/>
      <c r="CO467" s="147"/>
      <c r="CP467" s="147"/>
      <c r="CQ467" s="147"/>
      <c r="CR467" s="147"/>
      <c r="CS467" s="147"/>
      <c r="CT467" s="147"/>
      <c r="CU467" s="147"/>
      <c r="CV467" s="147"/>
      <c r="CW467" s="147"/>
      <c r="CX467" s="147"/>
      <c r="CY467" s="147"/>
      <c r="CZ467" s="147"/>
    </row>
    <row r="468" spans="1:104" s="146" customFormat="1" x14ac:dyDescent="0.3">
      <c r="A468" s="310"/>
      <c r="B468" s="310"/>
      <c r="C468" s="310"/>
      <c r="L468" s="147"/>
      <c r="U468" s="147"/>
      <c r="AD468" s="147"/>
      <c r="AE468" s="147"/>
      <c r="AF468" s="147"/>
      <c r="AG468" s="147"/>
      <c r="AH468" s="147"/>
      <c r="AI468" s="147"/>
      <c r="AJ468" s="147"/>
      <c r="AK468" s="147"/>
      <c r="AL468" s="147"/>
      <c r="AM468" s="147"/>
      <c r="AN468" s="147"/>
      <c r="AO468" s="147"/>
      <c r="AP468" s="147"/>
      <c r="AQ468" s="147"/>
      <c r="AR468" s="147"/>
      <c r="AS468" s="147"/>
      <c r="AT468" s="147"/>
      <c r="AU468" s="147"/>
      <c r="AV468" s="147"/>
      <c r="AW468" s="147"/>
      <c r="AX468" s="147"/>
      <c r="AY468" s="147"/>
      <c r="AZ468" s="147"/>
      <c r="BA468" s="147"/>
      <c r="BB468" s="147"/>
      <c r="BC468" s="147"/>
      <c r="BD468" s="147"/>
      <c r="BE468" s="147"/>
      <c r="BF468" s="147"/>
      <c r="BG468" s="147"/>
      <c r="BH468" s="147"/>
      <c r="BI468" s="147"/>
      <c r="BJ468" s="147"/>
      <c r="BK468" s="147"/>
      <c r="BL468" s="147"/>
      <c r="BM468" s="147"/>
      <c r="BN468" s="147"/>
      <c r="BO468" s="147"/>
      <c r="BP468" s="147"/>
      <c r="BQ468" s="147"/>
      <c r="BR468" s="147"/>
      <c r="BS468" s="147"/>
      <c r="BT468" s="147"/>
      <c r="BU468" s="147"/>
      <c r="BV468" s="147"/>
      <c r="BW468" s="147"/>
      <c r="BX468" s="147"/>
      <c r="BY468" s="147"/>
      <c r="BZ468" s="147"/>
      <c r="CA468" s="147"/>
      <c r="CB468" s="147"/>
      <c r="CC468" s="147"/>
      <c r="CD468" s="147"/>
      <c r="CE468" s="147"/>
      <c r="CF468" s="147"/>
      <c r="CG468" s="147"/>
      <c r="CH468" s="147"/>
      <c r="CI468" s="147"/>
      <c r="CJ468" s="147"/>
      <c r="CK468" s="147"/>
      <c r="CL468" s="147"/>
      <c r="CM468" s="147"/>
      <c r="CN468" s="147"/>
      <c r="CO468" s="147"/>
      <c r="CP468" s="147"/>
      <c r="CQ468" s="147"/>
      <c r="CR468" s="147"/>
      <c r="CS468" s="147"/>
      <c r="CT468" s="147"/>
      <c r="CU468" s="147"/>
      <c r="CV468" s="147"/>
      <c r="CW468" s="147"/>
      <c r="CX468" s="147"/>
      <c r="CY468" s="147"/>
      <c r="CZ468" s="147"/>
    </row>
    <row r="469" spans="1:104" s="146" customFormat="1" x14ac:dyDescent="0.3">
      <c r="A469" s="310"/>
      <c r="B469" s="310"/>
      <c r="C469" s="310"/>
      <c r="L469" s="147"/>
      <c r="U469" s="147"/>
      <c r="AD469" s="147"/>
      <c r="AE469" s="147"/>
      <c r="AF469" s="147"/>
      <c r="AG469" s="147"/>
      <c r="AH469" s="147"/>
      <c r="AI469" s="147"/>
      <c r="AJ469" s="147"/>
      <c r="AK469" s="147"/>
      <c r="AL469" s="147"/>
      <c r="AM469" s="147"/>
      <c r="AN469" s="147"/>
      <c r="AO469" s="147"/>
      <c r="AP469" s="147"/>
      <c r="AQ469" s="147"/>
      <c r="AR469" s="147"/>
      <c r="AS469" s="147"/>
      <c r="AT469" s="147"/>
      <c r="AU469" s="147"/>
      <c r="AV469" s="147"/>
      <c r="AW469" s="147"/>
      <c r="AX469" s="147"/>
      <c r="AY469" s="147"/>
      <c r="AZ469" s="147"/>
      <c r="BA469" s="147"/>
      <c r="BB469" s="147"/>
      <c r="BC469" s="147"/>
      <c r="BD469" s="147"/>
      <c r="BE469" s="147"/>
      <c r="BF469" s="147"/>
      <c r="BG469" s="147"/>
      <c r="BH469" s="147"/>
      <c r="BI469" s="147"/>
      <c r="BJ469" s="147"/>
      <c r="BK469" s="147"/>
      <c r="BL469" s="147"/>
      <c r="BM469" s="147"/>
      <c r="BN469" s="147"/>
      <c r="BO469" s="147"/>
      <c r="BP469" s="147"/>
      <c r="BQ469" s="147"/>
      <c r="BR469" s="147"/>
      <c r="BS469" s="147"/>
      <c r="BT469" s="147"/>
      <c r="BU469" s="147"/>
      <c r="BV469" s="147"/>
      <c r="BW469" s="147"/>
      <c r="BX469" s="147"/>
      <c r="BY469" s="147"/>
      <c r="BZ469" s="147"/>
      <c r="CA469" s="147"/>
      <c r="CB469" s="147"/>
      <c r="CC469" s="147"/>
      <c r="CD469" s="147"/>
      <c r="CE469" s="147"/>
      <c r="CF469" s="147"/>
      <c r="CG469" s="147"/>
      <c r="CH469" s="147"/>
      <c r="CI469" s="147"/>
      <c r="CJ469" s="147"/>
      <c r="CK469" s="147"/>
      <c r="CL469" s="147"/>
      <c r="CM469" s="147"/>
      <c r="CN469" s="147"/>
      <c r="CO469" s="147"/>
      <c r="CP469" s="147"/>
      <c r="CQ469" s="147"/>
      <c r="CR469" s="147"/>
      <c r="CS469" s="147"/>
      <c r="CT469" s="147"/>
      <c r="CU469" s="147"/>
      <c r="CV469" s="147"/>
      <c r="CW469" s="147"/>
      <c r="CX469" s="147"/>
      <c r="CY469" s="147"/>
      <c r="CZ469" s="147"/>
    </row>
    <row r="470" spans="1:104" s="146" customFormat="1" x14ac:dyDescent="0.3">
      <c r="A470" s="310"/>
      <c r="B470" s="310"/>
      <c r="C470" s="310"/>
      <c r="L470" s="147"/>
      <c r="U470" s="147"/>
      <c r="AD470" s="147"/>
      <c r="AE470" s="147"/>
      <c r="AF470" s="147"/>
      <c r="AG470" s="147"/>
      <c r="AH470" s="147"/>
      <c r="AI470" s="147"/>
      <c r="AJ470" s="147"/>
      <c r="AK470" s="147"/>
      <c r="AL470" s="147"/>
      <c r="AM470" s="147"/>
      <c r="AN470" s="147"/>
      <c r="AO470" s="147"/>
      <c r="AP470" s="147"/>
      <c r="AQ470" s="147"/>
      <c r="AR470" s="147"/>
      <c r="AS470" s="147"/>
      <c r="AT470" s="147"/>
      <c r="AU470" s="147"/>
      <c r="AV470" s="147"/>
      <c r="AW470" s="147"/>
      <c r="AX470" s="147"/>
      <c r="AY470" s="147"/>
      <c r="AZ470" s="147"/>
      <c r="BA470" s="147"/>
      <c r="BB470" s="147"/>
      <c r="BC470" s="147"/>
      <c r="BD470" s="147"/>
      <c r="BE470" s="147"/>
      <c r="BF470" s="147"/>
      <c r="BG470" s="147"/>
      <c r="BH470" s="147"/>
      <c r="BI470" s="147"/>
      <c r="BJ470" s="147"/>
      <c r="BK470" s="147"/>
      <c r="BL470" s="147"/>
      <c r="BM470" s="147"/>
      <c r="BN470" s="147"/>
      <c r="BO470" s="147"/>
      <c r="BP470" s="147"/>
      <c r="BQ470" s="147"/>
      <c r="BR470" s="147"/>
      <c r="BS470" s="147"/>
      <c r="BT470" s="147"/>
      <c r="BU470" s="147"/>
      <c r="BV470" s="147"/>
      <c r="BW470" s="147"/>
      <c r="BX470" s="147"/>
      <c r="BY470" s="147"/>
      <c r="BZ470" s="147"/>
      <c r="CA470" s="147"/>
      <c r="CB470" s="147"/>
      <c r="CC470" s="147"/>
      <c r="CD470" s="147"/>
      <c r="CE470" s="147"/>
      <c r="CF470" s="147"/>
      <c r="CG470" s="147"/>
      <c r="CH470" s="147"/>
      <c r="CI470" s="147"/>
      <c r="CJ470" s="147"/>
      <c r="CK470" s="147"/>
      <c r="CL470" s="147"/>
      <c r="CM470" s="147"/>
      <c r="CN470" s="147"/>
      <c r="CO470" s="147"/>
      <c r="CP470" s="147"/>
      <c r="CQ470" s="147"/>
      <c r="CR470" s="147"/>
      <c r="CS470" s="147"/>
      <c r="CT470" s="147"/>
      <c r="CU470" s="147"/>
      <c r="CV470" s="147"/>
      <c r="CW470" s="147"/>
      <c r="CX470" s="147"/>
      <c r="CY470" s="147"/>
      <c r="CZ470" s="147"/>
    </row>
    <row r="471" spans="1:104" s="146" customFormat="1" x14ac:dyDescent="0.3">
      <c r="A471" s="310"/>
      <c r="B471" s="310"/>
      <c r="C471" s="310"/>
      <c r="L471" s="147"/>
      <c r="U471" s="147"/>
      <c r="AD471" s="147"/>
      <c r="AE471" s="147"/>
      <c r="AF471" s="147"/>
      <c r="AG471" s="147"/>
      <c r="AH471" s="147"/>
      <c r="AI471" s="147"/>
      <c r="AJ471" s="147"/>
      <c r="AK471" s="147"/>
      <c r="AL471" s="147"/>
      <c r="AM471" s="147"/>
      <c r="AN471" s="147"/>
      <c r="AO471" s="147"/>
      <c r="AP471" s="147"/>
      <c r="AQ471" s="147"/>
      <c r="AR471" s="147"/>
      <c r="AS471" s="147"/>
      <c r="AT471" s="147"/>
      <c r="AU471" s="147"/>
      <c r="AV471" s="147"/>
      <c r="AW471" s="147"/>
      <c r="AX471" s="147"/>
      <c r="AY471" s="147"/>
      <c r="AZ471" s="147"/>
      <c r="BA471" s="147"/>
      <c r="BB471" s="147"/>
      <c r="BC471" s="147"/>
      <c r="BD471" s="147"/>
      <c r="BE471" s="147"/>
      <c r="BF471" s="147"/>
      <c r="BG471" s="147"/>
      <c r="BH471" s="147"/>
      <c r="BI471" s="147"/>
      <c r="BJ471" s="147"/>
      <c r="BK471" s="147"/>
      <c r="BL471" s="147"/>
      <c r="BM471" s="147"/>
      <c r="BN471" s="147"/>
      <c r="BO471" s="147"/>
      <c r="BP471" s="147"/>
      <c r="BQ471" s="147"/>
      <c r="BR471" s="147"/>
      <c r="BS471" s="147"/>
      <c r="BT471" s="147"/>
      <c r="BU471" s="147"/>
      <c r="BV471" s="147"/>
      <c r="BW471" s="147"/>
      <c r="BX471" s="147"/>
      <c r="BY471" s="147"/>
      <c r="BZ471" s="147"/>
      <c r="CA471" s="147"/>
      <c r="CB471" s="147"/>
      <c r="CC471" s="147"/>
      <c r="CD471" s="147"/>
      <c r="CE471" s="147"/>
      <c r="CF471" s="147"/>
      <c r="CG471" s="147"/>
      <c r="CH471" s="147"/>
      <c r="CI471" s="147"/>
      <c r="CJ471" s="147"/>
      <c r="CK471" s="147"/>
      <c r="CL471" s="147"/>
      <c r="CM471" s="147"/>
      <c r="CN471" s="147"/>
      <c r="CO471" s="147"/>
      <c r="CP471" s="147"/>
      <c r="CQ471" s="147"/>
      <c r="CR471" s="147"/>
      <c r="CS471" s="147"/>
      <c r="CT471" s="147"/>
      <c r="CU471" s="147"/>
      <c r="CV471" s="147"/>
      <c r="CW471" s="147"/>
      <c r="CX471" s="147"/>
      <c r="CY471" s="147"/>
      <c r="CZ471" s="147"/>
    </row>
    <row r="472" spans="1:104" s="146" customFormat="1" x14ac:dyDescent="0.3">
      <c r="A472" s="310"/>
      <c r="B472" s="310"/>
      <c r="C472" s="310"/>
      <c r="L472" s="147"/>
      <c r="U472" s="147"/>
      <c r="AD472" s="147"/>
      <c r="AE472" s="147"/>
      <c r="AF472" s="147"/>
      <c r="AG472" s="147"/>
      <c r="AH472" s="147"/>
      <c r="AI472" s="147"/>
      <c r="AJ472" s="147"/>
      <c r="AK472" s="147"/>
      <c r="AL472" s="147"/>
      <c r="AM472" s="147"/>
      <c r="AN472" s="147"/>
      <c r="AO472" s="147"/>
      <c r="AP472" s="147"/>
      <c r="AQ472" s="147"/>
      <c r="AR472" s="147"/>
      <c r="AS472" s="147"/>
      <c r="AT472" s="147"/>
      <c r="AU472" s="147"/>
      <c r="AV472" s="147"/>
      <c r="AW472" s="147"/>
      <c r="AX472" s="147"/>
      <c r="AY472" s="147"/>
      <c r="AZ472" s="147"/>
      <c r="BA472" s="147"/>
      <c r="BB472" s="147"/>
      <c r="BC472" s="147"/>
      <c r="BD472" s="147"/>
      <c r="BE472" s="147"/>
      <c r="BF472" s="147"/>
      <c r="BG472" s="147"/>
      <c r="BH472" s="147"/>
      <c r="BI472" s="147"/>
      <c r="BJ472" s="147"/>
      <c r="BK472" s="147"/>
      <c r="BL472" s="147"/>
      <c r="BM472" s="147"/>
      <c r="BN472" s="147"/>
      <c r="BO472" s="147"/>
      <c r="BP472" s="147"/>
      <c r="BQ472" s="147"/>
      <c r="BR472" s="147"/>
      <c r="BS472" s="147"/>
      <c r="BT472" s="147"/>
      <c r="BU472" s="147"/>
      <c r="BV472" s="147"/>
      <c r="BW472" s="147"/>
      <c r="BX472" s="147"/>
      <c r="BY472" s="147"/>
      <c r="BZ472" s="147"/>
      <c r="CA472" s="147"/>
      <c r="CB472" s="147"/>
      <c r="CC472" s="147"/>
      <c r="CD472" s="147"/>
      <c r="CE472" s="147"/>
      <c r="CF472" s="147"/>
      <c r="CG472" s="147"/>
      <c r="CH472" s="147"/>
      <c r="CI472" s="147"/>
      <c r="CJ472" s="147"/>
      <c r="CK472" s="147"/>
      <c r="CL472" s="147"/>
      <c r="CM472" s="147"/>
      <c r="CN472" s="147"/>
      <c r="CO472" s="147"/>
      <c r="CP472" s="147"/>
      <c r="CQ472" s="147"/>
      <c r="CR472" s="147"/>
      <c r="CS472" s="147"/>
      <c r="CT472" s="147"/>
      <c r="CU472" s="147"/>
      <c r="CV472" s="147"/>
      <c r="CW472" s="147"/>
      <c r="CX472" s="147"/>
      <c r="CY472" s="147"/>
      <c r="CZ472" s="147"/>
    </row>
  </sheetData>
  <mergeCells count="36">
    <mergeCell ref="M2:T2"/>
    <mergeCell ref="D87:K87"/>
    <mergeCell ref="M87:T87"/>
    <mergeCell ref="V87:AC87"/>
    <mergeCell ref="M74:T74"/>
    <mergeCell ref="M81:T81"/>
    <mergeCell ref="V66:AC66"/>
    <mergeCell ref="V74:AC74"/>
    <mergeCell ref="V81:AC81"/>
    <mergeCell ref="M67:T67"/>
    <mergeCell ref="V6:AC6"/>
    <mergeCell ref="V16:AC16"/>
    <mergeCell ref="M39:T39"/>
    <mergeCell ref="V24:AC24"/>
    <mergeCell ref="V36:AC36"/>
    <mergeCell ref="V43:AC43"/>
    <mergeCell ref="V51:AC51"/>
    <mergeCell ref="M47:T47"/>
    <mergeCell ref="M53:T53"/>
    <mergeCell ref="M60:T60"/>
    <mergeCell ref="V59:AC59"/>
    <mergeCell ref="D79:K79"/>
    <mergeCell ref="D58:K58"/>
    <mergeCell ref="D65:K65"/>
    <mergeCell ref="D45:K45"/>
    <mergeCell ref="D51:K51"/>
    <mergeCell ref="M32:T32"/>
    <mergeCell ref="D37:K37"/>
    <mergeCell ref="D22:K22"/>
    <mergeCell ref="M22:T22"/>
    <mergeCell ref="D72:K72"/>
    <mergeCell ref="D6:K6"/>
    <mergeCell ref="M6:T6"/>
    <mergeCell ref="D14:K14"/>
    <mergeCell ref="M14:T14"/>
    <mergeCell ref="D30:K3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A1D2B5-2C6F-4854-8827-7D8C5B2C6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536540-A91F-42A7-9828-1C2DB96F69D0}">
  <ds:schemaRefs>
    <ds:schemaRef ds:uri="http://purl.org/dc/dcmitype/"/>
    <ds:schemaRef ds:uri="http://purl.org/dc/terms/"/>
    <ds:schemaRef ds:uri="http://purl.org/dc/elements/1.1/"/>
    <ds:schemaRef ds:uri="http://schemas.openxmlformats.org/package/2006/metadata/core-properties"/>
    <ds:schemaRef ds:uri="a54b4d74-e6ab-4bfa-bfa8-25f381bef7e0"/>
    <ds:schemaRef ds:uri="http://schemas.microsoft.com/office/2006/documentManagement/types"/>
    <ds:schemaRef ds:uri="ac640f6a-1760-4fc1-adab-fbd769836733"/>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10A0E19-4BFA-4230-9B23-AF854887BC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FNSACC321 Cover Page</vt:lpstr>
      <vt:lpstr>TB May 2021</vt:lpstr>
      <vt:lpstr>CPJ</vt:lpstr>
      <vt:lpstr>CRJ</vt:lpstr>
      <vt:lpstr>SJ</vt:lpstr>
      <vt:lpstr>SRAJ</vt:lpstr>
      <vt:lpstr>PJ</vt:lpstr>
      <vt:lpstr>PRAJ</vt:lpstr>
      <vt:lpstr>GL AG</vt:lpstr>
      <vt:lpstr>TB June 2021 AG</vt:lpstr>
      <vt:lpstr>Adj TB June 2021 AG</vt:lpstr>
      <vt:lpstr>P&amp;L AG</vt:lpstr>
      <vt:lpstr>BS AG</vt:lpstr>
      <vt:lpstr>GJ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2024-01-25T04:19:59Z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2022-12-07T22:14:03Z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243b0dfa-98eb-4fbd-b766-6eef6e975d3e</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5017500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