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ntinuous Improvement/FNSACC421 Prepare Financial Reports/Feb 2024 Updated Version/"/>
    </mc:Choice>
  </mc:AlternateContent>
  <xr:revisionPtr revIDLastSave="2" documentId="8_{13A95389-7BE1-4B42-A8E3-9042B55ADB28}" xr6:coauthVersionLast="47" xr6:coauthVersionMax="47" xr10:uidLastSave="{138E1C55-4E89-4FA8-80E5-90D6C74AA7FC}"/>
  <bookViews>
    <workbookView xWindow="-75" yWindow="-16320" windowWidth="29040" windowHeight="15840" tabRatio="944" activeTab="7" xr2:uid="{C4AAD3BB-92FB-445E-8546-B7F50556CCE0}"/>
  </bookViews>
  <sheets>
    <sheet name="Cover Page" sheetId="3" r:id="rId1"/>
    <sheet name="Assessment Checklist" sheetId="2" r:id="rId2"/>
    <sheet name="Tab 1 - General Ledger" sheetId="1" r:id="rId3"/>
    <sheet name="Tab 2 - June Special Journals" sheetId="5" r:id="rId4"/>
    <sheet name="Tab 3 - General Journal" sheetId="6" r:id="rId5"/>
    <sheet name="Tab 4 - Trial Balance Adjusted" sheetId="7" r:id="rId6"/>
    <sheet name="Tab 5 - Profit &amp; Loss" sheetId="8" r:id="rId7"/>
    <sheet name="Tab 6 - Balance Sheet" sheetId="9" r:id="rId8"/>
  </sheets>
  <definedNames>
    <definedName name="_xlnm.Print_Area" localSheetId="4">'Tab 3 - General Journal'!$B$2:$G$75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8" i="1" s="1"/>
  <c r="D4" i="7" s="1"/>
  <c r="G19" i="1"/>
  <c r="G20" i="1"/>
  <c r="G21" i="1" s="1"/>
  <c r="G22" i="1" s="1"/>
  <c r="G23" i="1" s="1"/>
  <c r="G27" i="1"/>
  <c r="G28" i="1"/>
  <c r="G34" i="1"/>
  <c r="G35" i="1" s="1"/>
  <c r="G36" i="1" s="1"/>
  <c r="E8" i="7" s="1"/>
  <c r="C13" i="9" s="1"/>
  <c r="D13" i="9" s="1"/>
  <c r="G47" i="1"/>
  <c r="F59" i="1"/>
  <c r="G59" i="1" s="1"/>
  <c r="E11" i="7" s="1"/>
  <c r="C20" i="9" s="1"/>
  <c r="D20" i="9" s="1"/>
  <c r="G65" i="1"/>
  <c r="G72" i="1"/>
  <c r="E73" i="1"/>
  <c r="G77" i="1"/>
  <c r="D13" i="7" s="1"/>
  <c r="C22" i="9" s="1"/>
  <c r="F84" i="1"/>
  <c r="G84" i="1"/>
  <c r="E14" i="7" s="1"/>
  <c r="C23" i="9" s="1"/>
  <c r="G89" i="1"/>
  <c r="G90" i="1" s="1"/>
  <c r="G91" i="1" s="1"/>
  <c r="G97" i="1"/>
  <c r="G98" i="1" s="1"/>
  <c r="G99" i="1" s="1"/>
  <c r="G100" i="1" s="1"/>
  <c r="G101" i="1" s="1"/>
  <c r="G106" i="1"/>
  <c r="G107" i="1"/>
  <c r="G108" i="1" s="1"/>
  <c r="G112" i="1"/>
  <c r="G113" i="1" s="1"/>
  <c r="G124" i="1"/>
  <c r="G130" i="1"/>
  <c r="G137" i="1"/>
  <c r="G143" i="1"/>
  <c r="G144" i="1" s="1"/>
  <c r="G145" i="1" s="1"/>
  <c r="G155" i="1"/>
  <c r="G162" i="1"/>
  <c r="G174" i="1"/>
  <c r="G185" i="1"/>
  <c r="D30" i="7" s="1"/>
  <c r="D24" i="8" s="1"/>
  <c r="G193" i="1"/>
  <c r="E198" i="1"/>
  <c r="G198" i="1"/>
  <c r="E199" i="1"/>
  <c r="E200" i="1"/>
  <c r="G204" i="1"/>
  <c r="G211" i="1"/>
  <c r="G229" i="1"/>
  <c r="G240" i="1"/>
  <c r="F248" i="1"/>
  <c r="E8" i="5"/>
  <c r="F8" i="5"/>
  <c r="G8" i="5"/>
  <c r="H8" i="5"/>
  <c r="I8" i="5"/>
  <c r="J8" i="5"/>
  <c r="K8" i="5"/>
  <c r="L8" i="5"/>
  <c r="E20" i="5"/>
  <c r="F20" i="5"/>
  <c r="G20" i="5"/>
  <c r="H20" i="5"/>
  <c r="I20" i="5"/>
  <c r="J20" i="5"/>
  <c r="K20" i="5"/>
  <c r="M20" i="5"/>
  <c r="E29" i="5"/>
  <c r="E37" i="5"/>
  <c r="F35" i="6"/>
  <c r="G36" i="6" s="1"/>
  <c r="F41" i="6"/>
  <c r="E234" i="1" s="1"/>
  <c r="D38" i="7" s="1"/>
  <c r="D33" i="8" s="1"/>
  <c r="F46" i="6"/>
  <c r="D7" i="7"/>
  <c r="D14" i="9" s="1"/>
  <c r="E21" i="7"/>
  <c r="C42" i="9" s="1"/>
  <c r="D44" i="9" s="1"/>
  <c r="E12" i="8"/>
  <c r="D16" i="8"/>
  <c r="D11" i="9"/>
  <c r="D33" i="9"/>
  <c r="E34" i="9" s="1"/>
  <c r="F39" i="9" s="1"/>
  <c r="G199" i="1" l="1"/>
  <c r="G200" i="1" s="1"/>
  <c r="D32" i="7" s="1"/>
  <c r="D26" i="8" s="1"/>
  <c r="E34" i="8" s="1"/>
  <c r="G234" i="1"/>
  <c r="E16" i="9"/>
  <c r="D23" i="9"/>
  <c r="E24" i="9" s="1"/>
  <c r="F25" i="9" l="1"/>
  <c r="E40" i="7"/>
  <c r="D40" i="7" l="1"/>
  <c r="E18" i="8"/>
  <c r="E19" i="8" l="1"/>
  <c r="E35" i="8" s="1"/>
  <c r="D45" i="9" s="1"/>
  <c r="F46" i="9" s="1"/>
  <c r="F47" i="9" s="1"/>
  <c r="F244" i="1" l="1"/>
  <c r="E244" i="1"/>
  <c r="H244" i="1" l="1"/>
  <c r="G75" i="6"/>
  <c r="F75" i="6"/>
  <c r="N17" i="5"/>
  <c r="N18" i="5"/>
  <c r="N15" i="5"/>
  <c r="N14" i="5"/>
  <c r="N20" i="5" s="1"/>
  <c r="M6" i="5"/>
  <c r="M5" i="5"/>
  <c r="F34" i="5"/>
  <c r="F35" i="5"/>
  <c r="G35" i="5" s="1"/>
  <c r="F25" i="5"/>
  <c r="F26" i="5"/>
  <c r="G26" i="5" s="1"/>
  <c r="F27" i="5"/>
  <c r="G27" i="5" s="1"/>
  <c r="G25" i="5" l="1"/>
  <c r="G29" i="5" s="1"/>
  <c r="F29" i="5"/>
  <c r="F37" i="5"/>
  <c r="M8" i="5"/>
  <c r="G34" i="5"/>
  <c r="G37" i="5" s="1"/>
  <c r="G244" i="1" l="1"/>
</calcChain>
</file>

<file path=xl/sharedStrings.xml><?xml version="1.0" encoding="utf-8"?>
<sst xmlns="http://schemas.openxmlformats.org/spreadsheetml/2006/main" count="928" uniqueCount="281">
  <si>
    <t xml:space="preserve">BSBFIA401 Prepare Finacial Reports </t>
  </si>
  <si>
    <t>Assessment 2 &amp; 3: BSBFIA401_02_Project_Excel Workbook</t>
  </si>
  <si>
    <t>Instructions to students</t>
  </si>
  <si>
    <t>This workbook is required to be completed and submitted as part of your assessment 3 submission.</t>
  </si>
  <si>
    <t>You will be instructed to complete this workbook in:</t>
  </si>
  <si>
    <t>Assessment 2: Task 2, Task 3 and Task 4.</t>
  </si>
  <si>
    <t>Assessment 3: Task 2, Task 3 and Task 4.</t>
  </si>
  <si>
    <t>Each sheet below needs to be completed in accordance with the task instruction in the BSBFIA401_02_Project &amp; BSBFIA401_03_Project assessment documents</t>
  </si>
  <si>
    <t>Ensure you save this workbook under the naming convention: FBSBFIA401_02_Project_Excel Workbook_Student Name</t>
  </si>
  <si>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</si>
  <si>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Assessment Checklist</t>
  </si>
  <si>
    <t>Assessment 2</t>
  </si>
  <si>
    <t xml:space="preserve">Task </t>
  </si>
  <si>
    <t>Tab No</t>
  </si>
  <si>
    <t>Tab Name</t>
  </si>
  <si>
    <t>Tick when done</t>
  </si>
  <si>
    <t>General Ledger</t>
  </si>
  <si>
    <t>June Special Journals</t>
  </si>
  <si>
    <t>General Journal</t>
  </si>
  <si>
    <t>Assessment 3</t>
  </si>
  <si>
    <t>2a</t>
  </si>
  <si>
    <t>2b</t>
  </si>
  <si>
    <t>2c</t>
  </si>
  <si>
    <t>Trial Balance Adjusted</t>
  </si>
  <si>
    <t>Profit &amp; Loss</t>
  </si>
  <si>
    <t>Balance Sheet</t>
  </si>
  <si>
    <t xml:space="preserve">Bounce Fitness General Ledger   </t>
  </si>
  <si>
    <t>1-1100</t>
  </si>
  <si>
    <t>Suncorp Bank</t>
  </si>
  <si>
    <t>Date</t>
  </si>
  <si>
    <t>Particulars</t>
  </si>
  <si>
    <t>Ref</t>
  </si>
  <si>
    <t>Debit</t>
  </si>
  <si>
    <t>Credit</t>
  </si>
  <si>
    <t>Balance</t>
  </si>
  <si>
    <t>CPJ12</t>
  </si>
  <si>
    <t>1-1150</t>
  </si>
  <si>
    <t>Undeposited Cheques</t>
  </si>
  <si>
    <t>1-1200</t>
  </si>
  <si>
    <t>Debtors (Accounts Receivable)</t>
  </si>
  <si>
    <t>1-1300</t>
  </si>
  <si>
    <t>Prepaid Expenses</t>
  </si>
  <si>
    <t>1-1250</t>
  </si>
  <si>
    <t>Provision for Doubtful Debts</t>
  </si>
  <si>
    <t>Bad Debts</t>
  </si>
  <si>
    <t>1-1350</t>
  </si>
  <si>
    <t>Accrued Income</t>
  </si>
  <si>
    <t>Asset</t>
  </si>
  <si>
    <t>(Debit by nature)</t>
  </si>
  <si>
    <t>1-1400</t>
  </si>
  <si>
    <t>Stock on Hand</t>
  </si>
  <si>
    <t>Stock Adjustment</t>
  </si>
  <si>
    <t>1-1500</t>
  </si>
  <si>
    <t>Office Equipment @ Cost</t>
  </si>
  <si>
    <t>1-1550</t>
  </si>
  <si>
    <t>Office Equipment Accum Dep</t>
  </si>
  <si>
    <t>Depreciation</t>
  </si>
  <si>
    <t>1-1600</t>
  </si>
  <si>
    <t>Motor Vehicles @ Cost</t>
  </si>
  <si>
    <t>1-1650</t>
  </si>
  <si>
    <t>Motor Vehicles Accum Dep</t>
  </si>
  <si>
    <t>1-1800</t>
  </si>
  <si>
    <t>Low-Value Asset Pool</t>
  </si>
  <si>
    <t>1-1850</t>
  </si>
  <si>
    <t>Low-Value Asset Pool Accum Dep</t>
  </si>
  <si>
    <t>2-1200</t>
  </si>
  <si>
    <t>Creditors (Accounts Payable)</t>
  </si>
  <si>
    <t>2-1310</t>
  </si>
  <si>
    <t>GST Collected</t>
  </si>
  <si>
    <t>Debtors</t>
  </si>
  <si>
    <t>2-1330</t>
  </si>
  <si>
    <t>GST Paid</t>
  </si>
  <si>
    <t>Creditors</t>
  </si>
  <si>
    <t>2-2500</t>
  </si>
  <si>
    <t>Accrued Expenses</t>
  </si>
  <si>
    <t>Wages</t>
  </si>
  <si>
    <t>2-2700</t>
  </si>
  <si>
    <t>Bank Loan</t>
  </si>
  <si>
    <t>2-2800</t>
  </si>
  <si>
    <t>Revenue Received in Advance</t>
  </si>
  <si>
    <t>Sales</t>
  </si>
  <si>
    <t>3-3100</t>
  </si>
  <si>
    <t>Capital</t>
  </si>
  <si>
    <t>3-3200</t>
  </si>
  <si>
    <t>Drawings</t>
  </si>
  <si>
    <t>4-4100</t>
  </si>
  <si>
    <t>4-4200</t>
  </si>
  <si>
    <t>Discounts Given</t>
  </si>
  <si>
    <t>5-5100</t>
  </si>
  <si>
    <t>COGS</t>
  </si>
  <si>
    <t>5-5200</t>
  </si>
  <si>
    <t>Purchases</t>
  </si>
  <si>
    <t>5-5250</t>
  </si>
  <si>
    <t>Discounts Taken</t>
  </si>
  <si>
    <t>6-6100</t>
  </si>
  <si>
    <t>Advertising</t>
  </si>
  <si>
    <t>6-6200</t>
  </si>
  <si>
    <t>Accounting Fees</t>
  </si>
  <si>
    <t>6-6300</t>
  </si>
  <si>
    <t>6-6400</t>
  </si>
  <si>
    <t>Bank Charges</t>
  </si>
  <si>
    <t>6-6500</t>
  </si>
  <si>
    <t>6-6550</t>
  </si>
  <si>
    <t>Interest Expense</t>
  </si>
  <si>
    <t>6-6600</t>
  </si>
  <si>
    <t>Lease of Premises</t>
  </si>
  <si>
    <t>6-6700</t>
  </si>
  <si>
    <t>Motor Vehicle Expenses</t>
  </si>
  <si>
    <t>6-6800</t>
  </si>
  <si>
    <t>Superannuation</t>
  </si>
  <si>
    <t>6-6900</t>
  </si>
  <si>
    <t>6-6970</t>
  </si>
  <si>
    <t>Loss on Sale of Asset</t>
  </si>
  <si>
    <t>6-6980</t>
  </si>
  <si>
    <t>Insurance Expense</t>
  </si>
  <si>
    <t>Cash Receipts Journal – June 2022</t>
  </si>
  <si>
    <t xml:space="preserve">CRJ12  </t>
  </si>
  <si>
    <t>Ref No.</t>
  </si>
  <si>
    <t>Discount Given</t>
  </si>
  <si>
    <t>Debtor</t>
  </si>
  <si>
    <t>Cash Sales</t>
  </si>
  <si>
    <t>Sundries</t>
  </si>
  <si>
    <t>GST Coll</t>
  </si>
  <si>
    <t>Bank</t>
  </si>
  <si>
    <t>Disc Given</t>
  </si>
  <si>
    <t>Amount</t>
  </si>
  <si>
    <t>Account</t>
  </si>
  <si>
    <t xml:space="preserve">Exercise Equip Hire </t>
  </si>
  <si>
    <t>EFTPOS</t>
  </si>
  <si>
    <t>Total</t>
  </si>
  <si>
    <t>Cash Payments Journal – June 2022</t>
  </si>
  <si>
    <t>Discount Taken</t>
  </si>
  <si>
    <t>Cash Purchases</t>
  </si>
  <si>
    <t>Disc Taken</t>
  </si>
  <si>
    <t>ATM</t>
  </si>
  <si>
    <t>Bpay</t>
  </si>
  <si>
    <t>Creditor - JP Smith Pty Ltd</t>
  </si>
  <si>
    <t>CH234</t>
  </si>
  <si>
    <t>BPay</t>
  </si>
  <si>
    <t>Direct</t>
  </si>
  <si>
    <t>Sales Journal - June 2022</t>
  </si>
  <si>
    <t xml:space="preserve">  SJ1  </t>
  </si>
  <si>
    <t>Ref No</t>
  </si>
  <si>
    <t>Debtor Total</t>
  </si>
  <si>
    <t>02/06/2022</t>
  </si>
  <si>
    <t>Personal Training</t>
  </si>
  <si>
    <t>18/06/2022</t>
  </si>
  <si>
    <t>Monthly Training Plan</t>
  </si>
  <si>
    <t>26/06/2022</t>
  </si>
  <si>
    <t>Corporate Training</t>
  </si>
  <si>
    <t>Purchase Journal - June 2022</t>
  </si>
  <si>
    <t>PJ1</t>
  </si>
  <si>
    <t>Creditors Total</t>
  </si>
  <si>
    <t>16/06/2022</t>
  </si>
  <si>
    <t xml:space="preserve">Fitness Equipment Pty Ltd </t>
  </si>
  <si>
    <t>23/06/2022</t>
  </si>
  <si>
    <t>Fit Food Pty Ltd</t>
  </si>
  <si>
    <t>TP23442</t>
  </si>
  <si>
    <t xml:space="preserve">    Bounce Fitness General  Journal      </t>
  </si>
  <si>
    <t>Task</t>
  </si>
  <si>
    <t>Folio</t>
  </si>
  <si>
    <t>A2T4a</t>
  </si>
  <si>
    <t>A2T4b</t>
  </si>
  <si>
    <t>A2T4c</t>
  </si>
  <si>
    <t>A2T4d</t>
  </si>
  <si>
    <t>A2T4e</t>
  </si>
  <si>
    <t>A2T4f</t>
  </si>
  <si>
    <t>A2T4g</t>
  </si>
  <si>
    <t>A2T4h</t>
  </si>
  <si>
    <t>A2T4i</t>
  </si>
  <si>
    <t>A3T2a</t>
  </si>
  <si>
    <t>Bounce Fitness Trial Balance – 30 June 2022</t>
  </si>
  <si>
    <r>
      <t>Acct#</t>
    </r>
    <r>
      <rPr>
        <sz val="11"/>
        <color rgb="FF231F20"/>
        <rFont val="Simplon Norm"/>
        <family val="2"/>
      </rPr>
      <t> </t>
    </r>
  </si>
  <si>
    <r>
      <t>Account Name</t>
    </r>
    <r>
      <rPr>
        <sz val="11"/>
        <color rgb="FF231F20"/>
        <rFont val="Simplon Norm"/>
        <family val="2"/>
      </rPr>
      <t> </t>
    </r>
  </si>
  <si>
    <r>
      <t>Debit</t>
    </r>
    <r>
      <rPr>
        <sz val="11"/>
        <color rgb="FF231F20"/>
        <rFont val="Simplon Norm"/>
        <family val="2"/>
      </rPr>
      <t> </t>
    </r>
  </si>
  <si>
    <r>
      <t>Credit</t>
    </r>
    <r>
      <rPr>
        <sz val="11"/>
        <color rgb="FF231F20"/>
        <rFont val="Simplon Norm"/>
        <family val="2"/>
      </rPr>
      <t> </t>
    </r>
  </si>
  <si>
    <t>Bounce Fitness</t>
  </si>
  <si>
    <t>Profit &amp; Loss Statement</t>
  </si>
  <si>
    <t>$</t>
  </si>
  <si>
    <t>30/06/2022</t>
  </si>
  <si>
    <t>CRJ12</t>
  </si>
  <si>
    <t>Discount Given - GST not collected</t>
  </si>
  <si>
    <t>GST on Cash Sales</t>
  </si>
  <si>
    <t>Cash Receipts</t>
  </si>
  <si>
    <t>Discount Given &amp; GST Collected</t>
  </si>
  <si>
    <t>Cash Payments</t>
  </si>
  <si>
    <t>Accounts Receivable</t>
  </si>
  <si>
    <t>Discount Taken - GST not paid</t>
  </si>
  <si>
    <t>GST on Cash Payments</t>
  </si>
  <si>
    <t>Sales Journal</t>
  </si>
  <si>
    <t>SJ1</t>
  </si>
  <si>
    <t>Purchases Journal</t>
  </si>
  <si>
    <t>To record insurance expense for the end of financial year</t>
  </si>
  <si>
    <t>Debtor  Eastland</t>
  </si>
  <si>
    <t>Bad Debt written off - Debtor Bankrupt</t>
  </si>
  <si>
    <t>Accrued expenses</t>
  </si>
  <si>
    <t>To record wages accrued for the end of the financial year</t>
  </si>
  <si>
    <t>Interest expense</t>
  </si>
  <si>
    <t>To record accrued loan interest</t>
  </si>
  <si>
    <t>To record obsolete or damaged stock</t>
  </si>
  <si>
    <t>Bad Debt Expense</t>
  </si>
  <si>
    <t>To record an allowance for Doubtful Debts</t>
  </si>
  <si>
    <t>Revenue received in advance</t>
  </si>
  <si>
    <t>To record revenue received in advance</t>
  </si>
  <si>
    <t>Motor Vehicle at Cost</t>
  </si>
  <si>
    <t>To record sale of Motor Vehicle</t>
  </si>
  <si>
    <t>Loss on sale of asset</t>
  </si>
  <si>
    <t>Depreciation Expense</t>
  </si>
  <si>
    <t>Office Equipment - Accumulated Depreciation</t>
  </si>
  <si>
    <t>Low Value Asset Pool - Accumulated Depreciation</t>
  </si>
  <si>
    <t>To record accumulated depreciation on assets</t>
  </si>
  <si>
    <t>Debtor - Eastland</t>
  </si>
  <si>
    <t>To record Bad Debt to be recovered</t>
  </si>
  <si>
    <t>GJ</t>
  </si>
  <si>
    <t>To record disposal of Motor Vehicle including Accumulated Depreciation, GST on Sale &amp; Loss.</t>
  </si>
  <si>
    <t>Debtor Eastland</t>
  </si>
  <si>
    <t>1-110</t>
  </si>
  <si>
    <t>Office Equipment at Cost</t>
  </si>
  <si>
    <t>1 July 2021 To 30 June 2022</t>
  </si>
  <si>
    <t>INCOME</t>
  </si>
  <si>
    <t>Less Discounts Given</t>
  </si>
  <si>
    <t>COST OF GOODS SOLD</t>
  </si>
  <si>
    <t>Less Discounts Taken</t>
  </si>
  <si>
    <t>TOTAL COST OF GOODS SOLD</t>
  </si>
  <si>
    <t>GROSS PROFIT</t>
  </si>
  <si>
    <t>EXPENSES</t>
  </si>
  <si>
    <t>TOTAL EXPENSES</t>
  </si>
  <si>
    <t>NET PROFIT</t>
  </si>
  <si>
    <t>As of 30 June 2022</t>
  </si>
  <si>
    <t>ASSETS</t>
  </si>
  <si>
    <t>CURRENT ASSETS</t>
  </si>
  <si>
    <t>Suncorp Bank Account</t>
  </si>
  <si>
    <t>Less Provision for Doubtful Debts</t>
  </si>
  <si>
    <t>TOTAL CURRENT ASSETS</t>
  </si>
  <si>
    <t>NON-CURRENT ASSETS</t>
  </si>
  <si>
    <t>Motor Vehicles at Cost</t>
  </si>
  <si>
    <t>TOTAL NON-CURRENT ASSETS</t>
  </si>
  <si>
    <t>TOTAL ASSETS</t>
  </si>
  <si>
    <t>LIABILITIES</t>
  </si>
  <si>
    <t>CURRENT LIABILITIES</t>
  </si>
  <si>
    <t>Less GST Paid</t>
  </si>
  <si>
    <t>TOTAL CURRENT LIABILITIES</t>
  </si>
  <si>
    <t>NON-CURRENT LIABILITIES</t>
  </si>
  <si>
    <t>TOTAL NON-CURRENT LIABILITIES</t>
  </si>
  <si>
    <t>TOTAL LIABILITIES</t>
  </si>
  <si>
    <t>EQUITY</t>
  </si>
  <si>
    <t>Less Drawings</t>
  </si>
  <si>
    <t>Net Profit</t>
  </si>
  <si>
    <t>TOTAL EQUITY</t>
  </si>
  <si>
    <t>TOTAL LIABILITIES + EQUITY</t>
  </si>
  <si>
    <t>Provision for Bad debts (Doubtful debts)</t>
  </si>
  <si>
    <t>Make sure this amount agrees with their Asset Register</t>
  </si>
  <si>
    <t>Undeposited Funds</t>
  </si>
  <si>
    <t>Accumulated Depreciation (MV)</t>
  </si>
  <si>
    <t xml:space="preserve">Depreciation </t>
  </si>
  <si>
    <t>For Assessors, allow two errors in Journal amounts. Journal account must agree with givien</t>
  </si>
  <si>
    <t>All amounts in red must agree</t>
  </si>
  <si>
    <t>Provision for BD and GST collected</t>
  </si>
  <si>
    <t>Debtor + GST collected</t>
  </si>
  <si>
    <t>Bad debts</t>
  </si>
  <si>
    <t>Disposal of asset</t>
  </si>
  <si>
    <t>Accum Depreication - MV</t>
  </si>
  <si>
    <t>Accumulated dpereciation - Office equipment</t>
  </si>
  <si>
    <t>Accumulated dpereciation - LVP</t>
  </si>
  <si>
    <t>Opening balance Total only</t>
  </si>
  <si>
    <t>DR</t>
  </si>
  <si>
    <t>CR</t>
  </si>
  <si>
    <t>P</t>
  </si>
  <si>
    <t>Red + Blue = Assessment 2</t>
  </si>
  <si>
    <t>Purple = Assessment 3</t>
  </si>
  <si>
    <t>Assessment 2 = opening balances + Special Journal entries posted to ledger accounts</t>
  </si>
  <si>
    <t>If Ref and Particulars incorrect = Make it Satisfactory with feedback only</t>
  </si>
  <si>
    <t xml:space="preserve">Student do not need to indicate Cr, Dr </t>
  </si>
  <si>
    <t>If students have incorrect folio numbers, Satisfactory with feedback only</t>
  </si>
  <si>
    <t xml:space="preserve">This entry is for Assessment 3. This entry must agree with answers. </t>
  </si>
  <si>
    <t>Must agree total debit and total credit</t>
  </si>
  <si>
    <t>For assessors</t>
  </si>
  <si>
    <t>There might be consequential errors - do not penalise consequential errors</t>
  </si>
  <si>
    <t>Total Assets = must equal to Total Liabilities + Total Owners equity</t>
  </si>
  <si>
    <t>Or</t>
  </si>
  <si>
    <t>Students can calculate Net assets. If so Total Net Assets must equal to Total Owners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</si>
</sst>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0.00_ ;[Red]\-#,##0.00\ "/>
    <numFmt numFmtId="165" formatCode="[$-C09]dd\-mmm\-yy;@"/>
    <numFmt numFmtId="166" formatCode="&quot;$&quot;#,##0.00;[Red]\(&quot;$&quot;#,##0.00\)"/>
    <numFmt numFmtId="167" formatCode="&quot;$&quot;#,##0.00_);[Red]\(&quot;$&quot;#,##0.00\)"/>
  </numFmts>
  <fonts count="74">
    <font>
      <sz val="10"/>
      <color theme="1"/>
      <name val="Arial"/>
      <family val="2"/>
    </font>
    <font>
      <sz val="10"/>
      <color theme="1"/>
      <name val="Arial"/>
      <family val="2"/>
    </font>
    <font>
      <sz val="11"/>
      <color theme="1"/>
      <name val="Carrois Gothic"/>
      <family val="2"/>
    </font>
    <font>
      <b/>
      <sz val="12"/>
      <color theme="1"/>
      <name val="Simplon Norm"/>
      <family val="2"/>
    </font>
    <font>
      <sz val="11"/>
      <color theme="1"/>
      <name val="Simplon Norm"/>
      <family val="2"/>
    </font>
    <font>
      <b/>
      <sz val="11"/>
      <color theme="1" tint="0.249977111117893"/>
      <name val="Simplon Norm"/>
      <family val="2"/>
    </font>
    <font>
      <b/>
      <sz val="11"/>
      <color theme="1"/>
      <name val="Simplon Norm"/>
      <family val="2"/>
    </font>
    <font>
      <b/>
      <sz val="11"/>
      <color theme="1"/>
      <name val="Calibri"/>
      <family val="2"/>
      <scheme val="minor"/>
    </font>
    <font>
      <b/>
      <sz val="11"/>
      <color rgb="FF231F20"/>
      <name val="Simplon Norm"/>
      <family val="2"/>
    </font>
    <font>
      <sz val="11"/>
      <color rgb="FF231F20"/>
      <name val="Simplon Norm"/>
      <family val="2"/>
    </font>
    <font>
      <b/>
      <sz val="16"/>
      <color rgb="FF33CCCC"/>
      <name val="Simplon Norm"/>
      <family val="2"/>
    </font>
    <font>
      <b/>
      <sz val="14"/>
      <color theme="1" tint="4.9989318521683403E-2"/>
      <name val="Simplon Norm"/>
      <family val="2"/>
    </font>
    <font>
      <sz val="10"/>
      <color theme="1"/>
      <name val="Simplon Norm"/>
      <family val="2"/>
    </font>
    <font>
      <sz val="11"/>
      <color rgb="FFFF0000"/>
      <name val="Simplon Norm"/>
      <family val="2"/>
    </font>
    <font>
      <b/>
      <sz val="12"/>
      <color rgb="FF231F20"/>
      <name val="Simplon Norm"/>
      <family val="2"/>
    </font>
    <font>
      <sz val="12"/>
      <color rgb="FF000000"/>
      <name val="Simplon Norm"/>
      <family val="2"/>
    </font>
    <font>
      <sz val="11"/>
      <color rgb="FF000000"/>
      <name val="Simplon Norm"/>
      <family val="2"/>
    </font>
    <font>
      <b/>
      <sz val="11"/>
      <color rgb="FF000000"/>
      <name val="Simplon Norm"/>
      <family val="2"/>
    </font>
    <font>
      <sz val="11"/>
      <color theme="1"/>
      <name val="Arial"/>
      <family val="2"/>
    </font>
    <font>
      <sz val="11"/>
      <name val="Simplon Norm"/>
      <family val="2"/>
    </font>
    <font>
      <b/>
      <sz val="12"/>
      <name val="Simplon Norm"/>
      <family val="2"/>
    </font>
    <font>
      <b/>
      <sz val="11"/>
      <name val="Simplon Norm"/>
      <family val="2"/>
    </font>
    <font>
      <b/>
      <sz val="12"/>
      <color rgb="FFFF0000"/>
      <name val="Simplon Norm"/>
      <family val="2"/>
    </font>
    <font>
      <b/>
      <sz val="11"/>
      <color rgb="FFFF0000"/>
      <name val="Simplon Norm"/>
      <family val="2"/>
    </font>
    <font>
      <i/>
      <sz val="11"/>
      <color rgb="FFFF0000"/>
      <name val="Simplon Norm"/>
      <family val="2"/>
    </font>
    <font>
      <i/>
      <sz val="11"/>
      <color rgb="FF5A3F99"/>
      <name val="Simplon Norm"/>
      <family val="2"/>
    </font>
    <font>
      <sz val="11"/>
      <color theme="4"/>
      <name val="Simplon Norm"/>
      <family val="2"/>
    </font>
    <font>
      <sz val="11"/>
      <color rgb="FF00B050"/>
      <name val="Simplon Norm"/>
      <family val="2"/>
    </font>
    <font>
      <sz val="10"/>
      <name val="Arial"/>
      <family val="2"/>
    </font>
    <font>
      <b/>
      <sz val="10"/>
      <name val="Arial"/>
      <family val="2"/>
    </font>
    <font>
      <i/>
      <sz val="11"/>
      <color rgb="FF00B050"/>
      <name val="Simplon Norm"/>
      <family val="2"/>
    </font>
    <font>
      <b/>
      <sz val="11"/>
      <color theme="0" tint="-0.499984740745262"/>
      <name val="Simplon Norm"/>
      <family val="2"/>
    </font>
    <font>
      <sz val="11"/>
      <color rgb="FF7030A0"/>
      <name val="Simplon Norm"/>
      <family val="2"/>
    </font>
    <font>
      <b/>
      <sz val="10"/>
      <color indexed="9"/>
      <name val="Times New Roman"/>
      <family val="1"/>
    </font>
    <font>
      <b/>
      <sz val="10"/>
      <name val="Times New Roman"/>
      <family val="1"/>
    </font>
    <font>
      <sz val="12"/>
      <color theme="0"/>
      <name val="Simplon Norm"/>
      <family val="2"/>
    </font>
    <font>
      <b/>
      <sz val="12"/>
      <color theme="1" tint="0.34998626667073579"/>
      <name val="Simplon Norm"/>
      <family val="2"/>
    </font>
    <font>
      <sz val="9"/>
      <color rgb="FFFF0000"/>
      <name val="Arial"/>
      <family val="2"/>
    </font>
    <font>
      <sz val="12"/>
      <color rgb="FFFF0000"/>
      <name val="Calibri"/>
      <family val="2"/>
      <scheme val="minor"/>
    </font>
    <font>
      <sz val="9"/>
      <name val="Arial"/>
      <family val="2"/>
    </font>
    <font>
      <b/>
      <sz val="16"/>
      <color theme="1" tint="0.34998626667073579"/>
      <name val="Simplon Norm"/>
      <family val="2"/>
    </font>
    <font>
      <sz val="10"/>
      <color theme="0" tint="-4.9989318521683403E-2"/>
      <name val="Arial"/>
      <family val="2"/>
    </font>
    <font>
      <sz val="12"/>
      <color theme="1"/>
      <name val="Calibri"/>
      <family val="2"/>
      <scheme val="minor"/>
    </font>
    <font>
      <sz val="12"/>
      <color theme="1"/>
      <name val="Arial"/>
      <family val="2"/>
    </font>
    <font>
      <b/>
      <sz val="12"/>
      <color theme="1"/>
      <name val="Arial"/>
      <family val="2"/>
    </font>
    <font>
      <sz val="12"/>
      <color rgb="FF000000"/>
      <name val="Simplon Norm"/>
      <family val="2"/>
    </font>
    <font>
      <b/>
      <sz val="12"/>
      <color rgb="FF000000"/>
      <name val="Simplon Norm"/>
      <family val="2"/>
    </font>
    <font>
      <b/>
      <sz val="14"/>
      <color rgb="FF000000"/>
      <name val="Simplon Norm"/>
      <family val="2"/>
    </font>
    <font>
      <sz val="10"/>
      <color theme="1"/>
      <name val="SimSun-ExtB"/>
      <family val="3"/>
    </font>
    <font>
      <b/>
      <sz val="10"/>
      <color theme="1"/>
      <name val="SimSun-ExtB"/>
      <family val="3"/>
    </font>
    <font>
      <i/>
      <sz val="11"/>
      <color rgb="FF00B050"/>
      <name val="Simplon Norm"/>
      <family val="2"/>
    </font>
    <font>
      <sz val="11"/>
      <color rgb="FFFF0000"/>
      <name val="Simplon Norm"/>
      <family val="2"/>
    </font>
    <font>
      <b/>
      <sz val="11"/>
      <color rgb="FFFF0000"/>
      <name val="Simplon Norm"/>
      <family val="2"/>
    </font>
    <font>
      <b/>
      <sz val="10"/>
      <color rgb="FFFF0000"/>
      <name val="Arial"/>
      <family val="2"/>
    </font>
    <font>
      <b/>
      <sz val="11"/>
      <color rgb="FF0070C0"/>
      <name val="Arial"/>
      <family val="2"/>
    </font>
    <font>
      <sz val="11"/>
      <color rgb="FF0070C0"/>
      <name val="Simplon Norm"/>
      <family val="2"/>
    </font>
    <font>
      <sz val="11"/>
      <color theme="8" tint="-0.499984740745262"/>
      <name val="Simplon Norm"/>
      <family val="2"/>
    </font>
    <font>
      <b/>
      <sz val="11"/>
      <color rgb="FFFF0000"/>
      <name val="Carrois Gothic"/>
    </font>
    <font>
      <b/>
      <sz val="10"/>
      <color theme="1"/>
      <name val="Arial"/>
      <family val="2"/>
    </font>
    <font>
      <b/>
      <sz val="11"/>
      <color rgb="FF00B050"/>
      <name val="Wingdings 2"/>
      <family val="1"/>
      <charset val="2"/>
    </font>
    <font>
      <b/>
      <sz val="10"/>
      <color rgb="FF00B050"/>
      <name val="Wingdings 2"/>
      <family val="1"/>
      <charset val="2"/>
    </font>
    <font>
      <sz val="9"/>
      <color theme="1"/>
      <name val="Arial"/>
      <family val="2"/>
    </font>
    <font>
      <b/>
      <sz val="9"/>
      <color theme="1" tint="0.34998626667073579"/>
      <name val="Simplon Norm"/>
      <family val="2"/>
    </font>
    <font>
      <sz val="9"/>
      <color theme="0"/>
      <name val="Simplon Norm"/>
      <family val="2"/>
    </font>
    <font>
      <b/>
      <sz val="9"/>
      <color indexed="9"/>
      <name val="Times New Roman"/>
      <family val="1"/>
    </font>
    <font>
      <b/>
      <sz val="9"/>
      <name val="Times New Roman"/>
      <family val="1"/>
    </font>
    <font>
      <b/>
      <sz val="9"/>
      <color rgb="FFFF0000"/>
      <name val="Simplon Norm"/>
      <family val="2"/>
    </font>
    <font>
      <sz val="9"/>
      <color rgb="FFFF0000"/>
      <name val="Simplon Norm"/>
      <family val="2"/>
    </font>
    <font>
      <b/>
      <sz val="9"/>
      <color rgb="FFFF0000"/>
      <name val="Simplon Norm"/>
      <family val="2"/>
    </font>
    <font>
      <b/>
      <sz val="9"/>
      <color rgb="FFFF0000"/>
      <name val="Arial"/>
      <family val="2"/>
    </font>
    <font>
      <sz val="9"/>
      <color rgb="FFFF0000"/>
      <name val="Simplon Norm"/>
      <family val="2"/>
    </font>
    <font>
      <b/>
      <sz val="12"/>
      <color rgb="FF0070C0"/>
      <name val="Arial"/>
      <family val="2"/>
    </font>
    <font>
      <b/>
      <sz val="12"/>
      <color theme="1"/>
      <name val="Calibri"/>
      <family val="2"/>
      <scheme val="minor"/>
    </font>
    <font>
      <b/>
      <sz val="12"/>
      <color rgb="FF0070C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rgb="FF33CC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5" tint="0.79998168889431442"/>
        <bgColor indexed="64"/>
      </patternFill>
    </fill>
  </fills>
  <borders count="71">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rgb="FFA6A6A6"/>
      </left>
      <right style="medium">
        <color rgb="FFA6A6A6"/>
      </right>
      <top style="medium">
        <color rgb="FFA6A6A6"/>
      </top>
      <bottom style="medium">
        <color rgb="FFA6A6A6"/>
      </bottom>
      <diagonal/>
    </border>
    <border>
      <left style="thin">
        <color rgb="FF000000"/>
      </left>
      <right style="medium">
        <color rgb="FFA6A6A6"/>
      </right>
      <top style="medium">
        <color rgb="FFA6A6A6"/>
      </top>
      <bottom style="medium">
        <color rgb="FFA6A6A6"/>
      </bottom>
      <diagonal/>
    </border>
    <border>
      <left style="medium">
        <color rgb="FFA6A6A6"/>
      </left>
      <right style="thin">
        <color rgb="FF000000"/>
      </right>
      <top style="medium">
        <color rgb="FFA6A6A6"/>
      </top>
      <bottom style="medium">
        <color rgb="FFA6A6A6"/>
      </bottom>
      <diagonal/>
    </border>
    <border>
      <left style="thin">
        <color rgb="FF000000"/>
      </left>
      <right style="medium">
        <color rgb="FFA6A6A6"/>
      </right>
      <top style="medium">
        <color rgb="FFA6A6A6"/>
      </top>
      <bottom style="thin">
        <color rgb="FF000000"/>
      </bottom>
      <diagonal/>
    </border>
    <border>
      <left style="medium">
        <color rgb="FFA6A6A6"/>
      </left>
      <right style="medium">
        <color rgb="FFA6A6A6"/>
      </right>
      <top style="medium">
        <color rgb="FFA6A6A6"/>
      </top>
      <bottom style="thin">
        <color rgb="FF000000"/>
      </bottom>
      <diagonal/>
    </border>
    <border>
      <left style="medium">
        <color rgb="FFA6A6A6"/>
      </left>
      <right style="thin">
        <color rgb="FF000000"/>
      </right>
      <top style="medium">
        <color rgb="FFA6A6A6"/>
      </top>
      <bottom style="thin">
        <color rgb="FF000000"/>
      </bottom>
      <diagonal/>
    </border>
    <border>
      <left style="thin">
        <color rgb="FF000000"/>
      </left>
      <right style="medium">
        <color rgb="FFA6A6A6"/>
      </right>
      <top/>
      <bottom style="medium">
        <color rgb="FFA6A6A6"/>
      </bottom>
      <diagonal/>
    </border>
    <border>
      <left style="medium">
        <color rgb="FFA6A6A6"/>
      </left>
      <right style="medium">
        <color rgb="FFA6A6A6"/>
      </right>
      <top/>
      <bottom style="medium">
        <color rgb="FFA6A6A6"/>
      </bottom>
      <diagonal/>
    </border>
    <border>
      <left style="medium">
        <color rgb="FFA6A6A6"/>
      </left>
      <right style="thin">
        <color rgb="FF000000"/>
      </right>
      <top/>
      <bottom style="medium">
        <color rgb="FFA6A6A6"/>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rgb="FF000000"/>
      </left>
      <right style="medium">
        <color rgb="FFA6A6A6"/>
      </right>
      <top style="medium">
        <color rgb="FFA6A6A6"/>
      </top>
      <bottom/>
      <diagonal/>
    </border>
    <border>
      <left style="medium">
        <color rgb="FFA6A6A6"/>
      </left>
      <right style="medium">
        <color rgb="FFA6A6A6"/>
      </right>
      <top style="medium">
        <color rgb="FFA6A6A6"/>
      </top>
      <bottom/>
      <diagonal/>
    </border>
    <border>
      <left style="medium">
        <color rgb="FFA6A6A6"/>
      </left>
      <right style="thin">
        <color rgb="FF000000"/>
      </right>
      <top style="medium">
        <color rgb="FFA6A6A6"/>
      </top>
      <bottom/>
      <diagonal/>
    </border>
    <border>
      <left style="thin">
        <color rgb="FF000000"/>
      </left>
      <right/>
      <top/>
      <bottom/>
      <diagonal/>
    </border>
    <border>
      <left/>
      <right/>
      <top style="medium">
        <color theme="1" tint="0.499984740745262"/>
      </top>
      <bottom/>
      <diagonal/>
    </border>
    <border>
      <left/>
      <right style="thin">
        <color theme="2" tint="-0.499984740745262"/>
      </right>
      <top/>
      <bottom/>
      <diagonal/>
    </border>
    <border>
      <left/>
      <right style="thin">
        <color theme="2" tint="-0.499984740745262"/>
      </right>
      <top style="medium">
        <color theme="1" tint="0.499984740745262"/>
      </top>
      <bottom/>
      <diagonal/>
    </border>
    <border>
      <left/>
      <right/>
      <top/>
      <bottom style="thin">
        <color theme="2" tint="-0.499984740745262"/>
      </bottom>
      <diagonal/>
    </border>
    <border>
      <left/>
      <right/>
      <top style="thin">
        <color theme="2" tint="-0.499984740745262"/>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top style="thin">
        <color indexed="64"/>
      </top>
      <bottom style="double">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diagonal/>
    </border>
    <border>
      <left style="thin">
        <color rgb="FF000000"/>
      </left>
      <right style="medium">
        <color rgb="FFA6A6A6"/>
      </right>
      <top style="medium">
        <color rgb="FFA6A6A6"/>
      </top>
      <bottom style="thin">
        <color indexed="64"/>
      </bottom>
      <diagonal/>
    </border>
    <border>
      <left style="medium">
        <color rgb="FFA6A6A6"/>
      </left>
      <right style="medium">
        <color rgb="FFA6A6A6"/>
      </right>
      <top style="medium">
        <color rgb="FFA6A6A6"/>
      </top>
      <bottom style="thin">
        <color indexed="64"/>
      </bottom>
      <diagonal/>
    </border>
    <border>
      <left style="medium">
        <color rgb="FFA6A6A6"/>
      </left>
      <right style="thin">
        <color rgb="FF000000"/>
      </right>
      <top style="medium">
        <color rgb="FFA6A6A6"/>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rgb="FFFF0000"/>
      </top>
      <bottom style="double">
        <color rgb="FFFF0000"/>
      </bottom>
      <diagonal/>
    </border>
    <border>
      <left/>
      <right style="thin">
        <color indexed="64"/>
      </right>
      <top style="thin">
        <color indexed="64"/>
      </top>
      <bottom/>
      <diagonal/>
    </border>
    <border>
      <left style="thin">
        <color indexed="64"/>
      </left>
      <right style="medium">
        <color indexed="64"/>
      </right>
      <top style="thin">
        <color rgb="FFFF0000"/>
      </top>
      <bottom style="medium">
        <color indexed="64"/>
      </bottom>
      <diagonal/>
    </border>
    <border>
      <left/>
      <right style="medium">
        <color indexed="64"/>
      </right>
      <top style="thin">
        <color indexed="64"/>
      </top>
      <bottom style="thin">
        <color indexed="64"/>
      </bottom>
      <diagonal/>
    </border>
    <border>
      <left style="medium">
        <color indexed="64"/>
      </left>
      <right/>
      <top style="thin">
        <color theme="2" tint="-0.499984740745262"/>
      </top>
      <bottom/>
      <diagonal/>
    </border>
    <border>
      <left/>
      <right style="medium">
        <color indexed="64"/>
      </right>
      <top style="thin">
        <color theme="2"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2" fillId="0" borderId="0"/>
  </cellStyleXfs>
  <cellXfs count="427">
    <xf numFmtId="0" fontId="0" fillId="0" borderId="0" xfId="0"/>
    <xf numFmtId="49" fontId="2" fillId="0" borderId="0" xfId="0" applyNumberFormat="1" applyFont="1"/>
    <xf numFmtId="0" fontId="2" fillId="0" borderId="0" xfId="0" applyFont="1"/>
    <xf numFmtId="49" fontId="2" fillId="0" borderId="0" xfId="0" applyNumberFormat="1" applyFont="1" applyAlignment="1">
      <alignment horizontal="center"/>
    </xf>
    <xf numFmtId="164" fontId="2" fillId="0" borderId="0" xfId="0" applyNumberFormat="1" applyFont="1"/>
    <xf numFmtId="0" fontId="4" fillId="0" borderId="0" xfId="0" applyFont="1"/>
    <xf numFmtId="0" fontId="7" fillId="0" borderId="0" xfId="0" applyFont="1"/>
    <xf numFmtId="49" fontId="4" fillId="0" borderId="7" xfId="0" applyNumberFormat="1" applyFont="1" applyBorder="1" applyProtection="1">
      <protection locked="0"/>
    </xf>
    <xf numFmtId="0" fontId="4" fillId="0" borderId="7" xfId="0" applyFont="1" applyBorder="1" applyProtection="1">
      <protection locked="0"/>
    </xf>
    <xf numFmtId="49" fontId="4" fillId="0" borderId="8" xfId="0" applyNumberFormat="1" applyFont="1" applyBorder="1" applyProtection="1">
      <protection locked="0"/>
    </xf>
    <xf numFmtId="0" fontId="4" fillId="0" borderId="8" xfId="0" applyFont="1" applyBorder="1" applyProtection="1">
      <protection locked="0"/>
    </xf>
    <xf numFmtId="49" fontId="4" fillId="0" borderId="8" xfId="0" applyNumberFormat="1" applyFont="1" applyBorder="1" applyAlignment="1" applyProtection="1">
      <alignment horizontal="center"/>
      <protection locked="0"/>
    </xf>
    <xf numFmtId="164" fontId="4" fillId="0" borderId="8" xfId="0" applyNumberFormat="1" applyFont="1" applyBorder="1" applyProtection="1">
      <protection locked="0"/>
    </xf>
    <xf numFmtId="164" fontId="4" fillId="0" borderId="8" xfId="0" applyNumberFormat="1" applyFont="1" applyBorder="1"/>
    <xf numFmtId="49" fontId="4" fillId="0" borderId="0" xfId="0" applyNumberFormat="1" applyFont="1"/>
    <xf numFmtId="49" fontId="4" fillId="0" borderId="0" xfId="0" applyNumberFormat="1" applyFont="1" applyAlignment="1">
      <alignment horizontal="center"/>
    </xf>
    <xf numFmtId="164" fontId="4" fillId="0" borderId="0" xfId="0" applyNumberFormat="1" applyFont="1"/>
    <xf numFmtId="49" fontId="4" fillId="0" borderId="9" xfId="0" applyNumberFormat="1" applyFont="1" applyBorder="1" applyAlignment="1">
      <alignment horizontal="center"/>
    </xf>
    <xf numFmtId="164" fontId="4" fillId="0" borderId="9" xfId="0" applyNumberFormat="1" applyFont="1" applyBorder="1"/>
    <xf numFmtId="49" fontId="3" fillId="3" borderId="1" xfId="0" applyNumberFormat="1" applyFont="1" applyFill="1" applyBorder="1" applyAlignment="1">
      <alignment horizontal="center"/>
    </xf>
    <xf numFmtId="49" fontId="5" fillId="4" borderId="4" xfId="0" applyNumberFormat="1" applyFont="1" applyFill="1" applyBorder="1" applyAlignment="1">
      <alignment horizontal="center"/>
    </xf>
    <xf numFmtId="0" fontId="5" fillId="4" borderId="5" xfId="0" applyFont="1" applyFill="1" applyBorder="1"/>
    <xf numFmtId="49" fontId="5" fillId="4" borderId="5" xfId="0" applyNumberFormat="1" applyFont="1" applyFill="1" applyBorder="1" applyAlignment="1">
      <alignment horizontal="center"/>
    </xf>
    <xf numFmtId="164" fontId="5" fillId="4" borderId="5" xfId="0" applyNumberFormat="1" applyFont="1" applyFill="1" applyBorder="1" applyAlignment="1">
      <alignment horizontal="center"/>
    </xf>
    <xf numFmtId="164" fontId="5" fillId="4" borderId="6" xfId="0" applyNumberFormat="1" applyFont="1" applyFill="1" applyBorder="1" applyAlignment="1">
      <alignment horizontal="center"/>
    </xf>
    <xf numFmtId="49" fontId="2" fillId="4" borderId="0" xfId="0" applyNumberFormat="1" applyFont="1" applyFill="1"/>
    <xf numFmtId="0" fontId="2" fillId="4" borderId="0" xfId="0" applyFont="1" applyFill="1"/>
    <xf numFmtId="49" fontId="2" fillId="4" borderId="0" xfId="0" applyNumberFormat="1" applyFont="1" applyFill="1" applyAlignment="1">
      <alignment horizontal="center"/>
    </xf>
    <xf numFmtId="164" fontId="2" fillId="4" borderId="0" xfId="0" applyNumberFormat="1" applyFont="1" applyFill="1"/>
    <xf numFmtId="0" fontId="0" fillId="4" borderId="0" xfId="0" applyFill="1"/>
    <xf numFmtId="0" fontId="7" fillId="4" borderId="0" xfId="0" applyFont="1" applyFill="1"/>
    <xf numFmtId="0" fontId="4" fillId="4" borderId="0" xfId="0" applyFont="1" applyFill="1"/>
    <xf numFmtId="0" fontId="6" fillId="4" borderId="0" xfId="0" applyFont="1" applyFill="1"/>
    <xf numFmtId="49" fontId="4" fillId="4" borderId="0" xfId="0" applyNumberFormat="1" applyFont="1" applyFill="1"/>
    <xf numFmtId="49" fontId="4" fillId="4" borderId="0" xfId="0" applyNumberFormat="1" applyFont="1" applyFill="1" applyAlignment="1">
      <alignment horizontal="center"/>
    </xf>
    <xf numFmtId="164" fontId="4" fillId="4" borderId="0" xfId="0" applyNumberFormat="1" applyFont="1" applyFill="1"/>
    <xf numFmtId="164" fontId="6" fillId="4" borderId="10" xfId="0" applyNumberFormat="1" applyFont="1" applyFill="1" applyBorder="1"/>
    <xf numFmtId="0" fontId="8" fillId="5" borderId="8" xfId="0" applyFont="1" applyFill="1" applyBorder="1" applyAlignment="1">
      <alignment horizontal="left" vertical="center" wrapText="1"/>
    </xf>
    <xf numFmtId="0" fontId="8" fillId="5" borderId="8" xfId="0" applyFont="1" applyFill="1" applyBorder="1" applyAlignment="1">
      <alignment horizontal="center" vertical="center" wrapText="1"/>
    </xf>
    <xf numFmtId="164" fontId="13" fillId="0" borderId="8" xfId="0" applyNumberFormat="1" applyFont="1" applyBorder="1"/>
    <xf numFmtId="49" fontId="13" fillId="0" borderId="7" xfId="0" applyNumberFormat="1" applyFont="1" applyBorder="1" applyProtection="1">
      <protection locked="0"/>
    </xf>
    <xf numFmtId="0" fontId="13" fillId="0" borderId="8" xfId="0" applyFont="1" applyBorder="1" applyProtection="1">
      <protection locked="0"/>
    </xf>
    <xf numFmtId="49" fontId="13" fillId="0" borderId="8" xfId="0" applyNumberFormat="1" applyFont="1" applyBorder="1" applyAlignment="1" applyProtection="1">
      <alignment horizontal="center"/>
      <protection locked="0"/>
    </xf>
    <xf numFmtId="164" fontId="13" fillId="0" borderId="8" xfId="0" applyNumberFormat="1" applyFont="1" applyBorder="1" applyProtection="1">
      <protection locked="0"/>
    </xf>
    <xf numFmtId="0" fontId="13" fillId="0" borderId="7" xfId="0" applyFont="1" applyBorder="1" applyProtection="1">
      <protection locked="0"/>
    </xf>
    <xf numFmtId="49" fontId="13" fillId="0" borderId="7" xfId="0" applyNumberFormat="1" applyFont="1" applyBorder="1" applyAlignment="1" applyProtection="1">
      <alignment horizontal="center"/>
      <protection locked="0"/>
    </xf>
    <xf numFmtId="164" fontId="13" fillId="0" borderId="7" xfId="0" applyNumberFormat="1" applyFont="1" applyBorder="1" applyProtection="1">
      <protection locked="0"/>
    </xf>
    <xf numFmtId="164" fontId="13" fillId="0" borderId="7" xfId="0" applyNumberFormat="1" applyFont="1" applyBorder="1"/>
    <xf numFmtId="49" fontId="13" fillId="0" borderId="8" xfId="0" applyNumberFormat="1" applyFont="1" applyBorder="1" applyProtection="1">
      <protection locked="0"/>
    </xf>
    <xf numFmtId="0" fontId="14" fillId="6" borderId="26" xfId="0" applyFont="1" applyFill="1" applyBorder="1" applyAlignment="1">
      <alignment horizontal="center" vertical="center" wrapText="1"/>
    </xf>
    <xf numFmtId="0" fontId="15" fillId="2" borderId="27" xfId="0" applyFont="1" applyFill="1" applyBorder="1" applyAlignment="1">
      <alignment horizontal="justify" vertical="center" wrapText="1"/>
    </xf>
    <xf numFmtId="0" fontId="16" fillId="2" borderId="27" xfId="0" applyFont="1" applyFill="1" applyBorder="1" applyAlignment="1">
      <alignment horizontal="center" vertical="center" wrapText="1"/>
    </xf>
    <xf numFmtId="8" fontId="16" fillId="2" borderId="27" xfId="0" applyNumberFormat="1" applyFont="1" applyFill="1" applyBorder="1" applyAlignment="1">
      <alignment horizontal="right"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6" fillId="2" borderId="27" xfId="0" applyFont="1" applyFill="1" applyBorder="1" applyAlignment="1">
      <alignment horizontal="justify" vertical="center" wrapText="1"/>
    </xf>
    <xf numFmtId="0" fontId="18" fillId="0" borderId="0" xfId="0" applyFont="1"/>
    <xf numFmtId="44" fontId="16" fillId="2" borderId="27" xfId="0" applyNumberFormat="1" applyFont="1" applyFill="1" applyBorder="1" applyAlignment="1">
      <alignment horizontal="right" vertical="center" wrapText="1"/>
    </xf>
    <xf numFmtId="49" fontId="16" fillId="2" borderId="26" xfId="0" applyNumberFormat="1" applyFont="1" applyFill="1" applyBorder="1" applyAlignment="1">
      <alignment horizontal="center" vertical="center" wrapText="1"/>
    </xf>
    <xf numFmtId="17" fontId="16" fillId="2" borderId="27" xfId="0" applyNumberFormat="1" applyFont="1" applyFill="1" applyBorder="1" applyAlignment="1">
      <alignment horizontal="center" vertical="center" wrapText="1"/>
    </xf>
    <xf numFmtId="3" fontId="17" fillId="2" borderId="27" xfId="0" applyNumberFormat="1" applyFont="1" applyFill="1" applyBorder="1" applyAlignment="1">
      <alignment horizontal="right" vertical="center" wrapText="1"/>
    </xf>
    <xf numFmtId="0" fontId="14" fillId="6" borderId="29" xfId="0" applyFont="1" applyFill="1" applyBorder="1" applyAlignment="1">
      <alignment horizontal="center" vertical="center" wrapText="1"/>
    </xf>
    <xf numFmtId="0" fontId="14" fillId="6" borderId="23" xfId="0" applyFont="1" applyFill="1" applyBorder="1" applyAlignment="1">
      <alignment horizontal="right" vertical="center" wrapText="1"/>
    </xf>
    <xf numFmtId="0" fontId="14" fillId="6" borderId="24" xfId="0" applyFont="1" applyFill="1" applyBorder="1" applyAlignment="1">
      <alignment horizontal="right" vertical="center" wrapText="1"/>
    </xf>
    <xf numFmtId="0" fontId="14" fillId="6" borderId="22" xfId="0" applyFont="1" applyFill="1" applyBorder="1" applyAlignment="1">
      <alignment vertical="center" wrapText="1"/>
    </xf>
    <xf numFmtId="0" fontId="14" fillId="6" borderId="22" xfId="0" applyFont="1" applyFill="1" applyBorder="1" applyAlignment="1">
      <alignment horizontal="center" vertical="center" wrapText="1"/>
    </xf>
    <xf numFmtId="14" fontId="15" fillId="2" borderId="26" xfId="0" applyNumberFormat="1" applyFont="1" applyFill="1" applyBorder="1" applyAlignment="1">
      <alignment horizontal="center" vertical="center" wrapText="1"/>
    </xf>
    <xf numFmtId="3" fontId="17" fillId="2" borderId="26" xfId="0" applyNumberFormat="1" applyFont="1" applyFill="1" applyBorder="1" applyAlignment="1">
      <alignment horizontal="right" vertical="center" wrapText="1"/>
    </xf>
    <xf numFmtId="0" fontId="20" fillId="0" borderId="0" xfId="0" applyFont="1" applyAlignment="1">
      <alignment vertical="center" wrapText="1"/>
    </xf>
    <xf numFmtId="49" fontId="16" fillId="2" borderId="27" xfId="0" applyNumberFormat="1" applyFont="1" applyFill="1" applyBorder="1" applyAlignment="1">
      <alignment horizontal="center" vertical="center" wrapText="1"/>
    </xf>
    <xf numFmtId="44" fontId="22" fillId="2" borderId="22" xfId="0" applyNumberFormat="1" applyFont="1" applyFill="1" applyBorder="1" applyAlignment="1">
      <alignment horizontal="right" vertical="center" wrapText="1"/>
    </xf>
    <xf numFmtId="44" fontId="23" fillId="2" borderId="27" xfId="0" applyNumberFormat="1" applyFont="1" applyFill="1" applyBorder="1" applyAlignment="1">
      <alignment horizontal="right" vertical="center" wrapText="1"/>
    </xf>
    <xf numFmtId="0" fontId="7" fillId="0" borderId="0" xfId="0" applyFont="1" applyAlignment="1">
      <alignment horizontal="center"/>
    </xf>
    <xf numFmtId="165" fontId="2" fillId="0" borderId="0" xfId="0" applyNumberFormat="1" applyFont="1"/>
    <xf numFmtId="0" fontId="2" fillId="4" borderId="0" xfId="0" applyFont="1" applyFill="1" applyAlignment="1">
      <alignment horizontal="center"/>
    </xf>
    <xf numFmtId="165" fontId="2" fillId="4" borderId="0" xfId="0" applyNumberFormat="1" applyFont="1" applyFill="1"/>
    <xf numFmtId="0" fontId="0" fillId="4" borderId="0" xfId="0" applyFill="1" applyAlignment="1">
      <alignment horizontal="center"/>
    </xf>
    <xf numFmtId="40" fontId="0" fillId="4" borderId="0" xfId="0" applyNumberFormat="1" applyFill="1"/>
    <xf numFmtId="0" fontId="7" fillId="4" borderId="0" xfId="0" applyFont="1" applyFill="1" applyAlignment="1">
      <alignment horizontal="center"/>
    </xf>
    <xf numFmtId="40" fontId="7" fillId="4" borderId="0" xfId="0" applyNumberFormat="1" applyFont="1" applyFill="1" applyAlignment="1">
      <alignment horizontal="center"/>
    </xf>
    <xf numFmtId="164" fontId="0" fillId="4" borderId="0" xfId="0" applyNumberFormat="1" applyFill="1" applyAlignment="1">
      <alignment horizontal="center"/>
    </xf>
    <xf numFmtId="40" fontId="2" fillId="4" borderId="0" xfId="0" applyNumberFormat="1" applyFont="1" applyFill="1"/>
    <xf numFmtId="165" fontId="21" fillId="3" borderId="32" xfId="0" applyNumberFormat="1" applyFont="1" applyFill="1" applyBorder="1" applyAlignment="1">
      <alignment horizontal="center"/>
    </xf>
    <xf numFmtId="49" fontId="21" fillId="3" borderId="33" xfId="0" applyNumberFormat="1" applyFont="1" applyFill="1" applyBorder="1" applyAlignment="1">
      <alignment horizontal="center"/>
    </xf>
    <xf numFmtId="49" fontId="21" fillId="3" borderId="33" xfId="0" applyNumberFormat="1" applyFont="1" applyFill="1" applyBorder="1" applyAlignment="1">
      <alignment horizontal="left"/>
    </xf>
    <xf numFmtId="164" fontId="21" fillId="3" borderId="33" xfId="0" applyNumberFormat="1" applyFont="1" applyFill="1" applyBorder="1" applyAlignment="1">
      <alignment horizontal="center"/>
    </xf>
    <xf numFmtId="164" fontId="21" fillId="3" borderId="34" xfId="0" applyNumberFormat="1" applyFont="1" applyFill="1" applyBorder="1" applyAlignment="1">
      <alignment horizontal="center"/>
    </xf>
    <xf numFmtId="164" fontId="19" fillId="0" borderId="8" xfId="0" applyNumberFormat="1" applyFont="1" applyBorder="1"/>
    <xf numFmtId="165" fontId="4" fillId="7" borderId="8" xfId="0" applyNumberFormat="1" applyFont="1" applyFill="1" applyBorder="1" applyProtection="1">
      <protection locked="0"/>
    </xf>
    <xf numFmtId="164" fontId="13" fillId="8" borderId="8" xfId="0" applyNumberFormat="1" applyFont="1" applyFill="1" applyBorder="1" applyProtection="1">
      <protection locked="0"/>
    </xf>
    <xf numFmtId="165" fontId="4" fillId="8" borderId="8" xfId="0" applyNumberFormat="1" applyFont="1" applyFill="1" applyBorder="1" applyProtection="1">
      <protection locked="0"/>
    </xf>
    <xf numFmtId="164" fontId="4" fillId="8" borderId="8" xfId="0" applyNumberFormat="1" applyFont="1" applyFill="1" applyBorder="1" applyProtection="1">
      <protection locked="0"/>
    </xf>
    <xf numFmtId="14" fontId="13" fillId="8" borderId="8" xfId="0" applyNumberFormat="1" applyFont="1" applyFill="1" applyBorder="1" applyProtection="1">
      <protection locked="0"/>
    </xf>
    <xf numFmtId="49" fontId="4" fillId="8" borderId="7" xfId="0" applyNumberFormat="1" applyFont="1" applyFill="1" applyBorder="1" applyProtection="1">
      <protection locked="0"/>
    </xf>
    <xf numFmtId="0" fontId="4" fillId="8" borderId="8" xfId="0" applyFont="1" applyFill="1" applyBorder="1" applyProtection="1">
      <protection locked="0"/>
    </xf>
    <xf numFmtId="0" fontId="4" fillId="8" borderId="8" xfId="0" applyFont="1" applyFill="1" applyBorder="1" applyAlignment="1" applyProtection="1">
      <alignment vertical="center"/>
      <protection locked="0"/>
    </xf>
    <xf numFmtId="165" fontId="4" fillId="4" borderId="0" xfId="0" applyNumberFormat="1" applyFont="1" applyFill="1"/>
    <xf numFmtId="49" fontId="26" fillId="0" borderId="7" xfId="0" applyNumberFormat="1" applyFont="1" applyBorder="1" applyProtection="1">
      <protection locked="0"/>
    </xf>
    <xf numFmtId="0" fontId="20" fillId="3" borderId="25" xfId="0" applyFont="1" applyFill="1" applyBorder="1" applyAlignment="1">
      <alignment horizontal="right" vertical="center" wrapText="1"/>
    </xf>
    <xf numFmtId="0" fontId="21" fillId="3" borderId="25" xfId="0" applyFont="1" applyFill="1" applyBorder="1" applyAlignment="1">
      <alignment horizontal="right" vertical="center" wrapText="1"/>
    </xf>
    <xf numFmtId="0" fontId="20" fillId="3" borderId="25" xfId="0" applyFont="1" applyFill="1" applyBorder="1" applyAlignment="1">
      <alignment horizontal="right" vertical="center" wrapText="1" indent="1"/>
    </xf>
    <xf numFmtId="0" fontId="26" fillId="0" borderId="8" xfId="0" applyFont="1" applyBorder="1" applyProtection="1">
      <protection locked="0"/>
    </xf>
    <xf numFmtId="49" fontId="26" fillId="0" borderId="8" xfId="0" applyNumberFormat="1" applyFont="1" applyBorder="1" applyAlignment="1" applyProtection="1">
      <alignment horizontal="center"/>
      <protection locked="0"/>
    </xf>
    <xf numFmtId="164" fontId="26" fillId="0" borderId="8" xfId="0" applyNumberFormat="1" applyFont="1" applyBorder="1" applyProtection="1">
      <protection locked="0"/>
    </xf>
    <xf numFmtId="164" fontId="26" fillId="0" borderId="8" xfId="0" applyNumberFormat="1" applyFont="1" applyBorder="1"/>
    <xf numFmtId="49" fontId="26" fillId="0" borderId="8" xfId="0" applyNumberFormat="1" applyFont="1" applyBorder="1" applyProtection="1">
      <protection locked="0"/>
    </xf>
    <xf numFmtId="49" fontId="4" fillId="0" borderId="0" xfId="0" applyNumberFormat="1" applyFont="1" applyProtection="1">
      <protection locked="0"/>
    </xf>
    <xf numFmtId="14" fontId="0" fillId="4" borderId="0" xfId="0" applyNumberFormat="1" applyFill="1" applyAlignment="1">
      <alignment horizontal="center"/>
    </xf>
    <xf numFmtId="164" fontId="27" fillId="0" borderId="8" xfId="0" applyNumberFormat="1" applyFont="1" applyBorder="1" applyProtection="1">
      <protection locked="0"/>
    </xf>
    <xf numFmtId="164" fontId="27" fillId="0" borderId="8" xfId="0" applyNumberFormat="1" applyFont="1" applyBorder="1"/>
    <xf numFmtId="49" fontId="24" fillId="0" borderId="35" xfId="0" applyNumberFormat="1" applyFont="1" applyBorder="1"/>
    <xf numFmtId="0" fontId="2" fillId="9" borderId="0" xfId="0" applyFont="1" applyFill="1" applyAlignment="1">
      <alignment horizontal="center"/>
    </xf>
    <xf numFmtId="17" fontId="0" fillId="4" borderId="0" xfId="0" applyNumberFormat="1" applyFill="1" applyAlignment="1">
      <alignment horizontal="left"/>
    </xf>
    <xf numFmtId="3" fontId="0" fillId="4" borderId="0" xfId="0" applyNumberFormat="1" applyFill="1"/>
    <xf numFmtId="0" fontId="0" fillId="4" borderId="0" xfId="0" applyFill="1" applyAlignment="1">
      <alignment horizontal="right"/>
    </xf>
    <xf numFmtId="17" fontId="0" fillId="4" borderId="0" xfId="0" applyNumberFormat="1" applyFill="1"/>
    <xf numFmtId="3" fontId="0" fillId="4" borderId="0" xfId="0" applyNumberFormat="1" applyFill="1" applyAlignment="1">
      <alignment horizontal="center"/>
    </xf>
    <xf numFmtId="16" fontId="0" fillId="4" borderId="0" xfId="0" applyNumberFormat="1" applyFill="1" applyAlignment="1">
      <alignment horizontal="left"/>
    </xf>
    <xf numFmtId="0" fontId="28" fillId="4" borderId="0" xfId="0" applyFont="1" applyFill="1"/>
    <xf numFmtId="0" fontId="29" fillId="4" borderId="0" xfId="0" applyFont="1" applyFill="1"/>
    <xf numFmtId="49" fontId="13" fillId="0" borderId="35" xfId="0" applyNumberFormat="1" applyFont="1" applyBorder="1"/>
    <xf numFmtId="14" fontId="27" fillId="7" borderId="7" xfId="0" applyNumberFormat="1" applyFont="1" applyFill="1" applyBorder="1" applyProtection="1">
      <protection locked="0"/>
    </xf>
    <xf numFmtId="49" fontId="27" fillId="7" borderId="7" xfId="0" applyNumberFormat="1" applyFont="1" applyFill="1" applyBorder="1" applyAlignment="1" applyProtection="1">
      <alignment horizontal="center"/>
      <protection locked="0"/>
    </xf>
    <xf numFmtId="49" fontId="27" fillId="7" borderId="7" xfId="0" applyNumberFormat="1" applyFont="1" applyFill="1" applyBorder="1" applyProtection="1">
      <protection locked="0"/>
    </xf>
    <xf numFmtId="164" fontId="27" fillId="7" borderId="7" xfId="0" applyNumberFormat="1" applyFont="1" applyFill="1" applyBorder="1" applyProtection="1">
      <protection locked="0"/>
    </xf>
    <xf numFmtId="165" fontId="27" fillId="7" borderId="8" xfId="0" applyNumberFormat="1" applyFont="1" applyFill="1" applyBorder="1" applyProtection="1">
      <protection locked="0"/>
    </xf>
    <xf numFmtId="49" fontId="27" fillId="7" borderId="8" xfId="0" applyNumberFormat="1" applyFont="1" applyFill="1" applyBorder="1" applyAlignment="1" applyProtection="1">
      <alignment horizontal="center"/>
      <protection locked="0"/>
    </xf>
    <xf numFmtId="49" fontId="27" fillId="7" borderId="8" xfId="0" applyNumberFormat="1" applyFont="1" applyFill="1" applyBorder="1" applyProtection="1">
      <protection locked="0"/>
    </xf>
    <xf numFmtId="164" fontId="27" fillId="7" borderId="8" xfId="0" applyNumberFormat="1" applyFont="1" applyFill="1" applyBorder="1" applyProtection="1">
      <protection locked="0"/>
    </xf>
    <xf numFmtId="14" fontId="27" fillId="8" borderId="8" xfId="0" applyNumberFormat="1" applyFont="1" applyFill="1" applyBorder="1" applyProtection="1">
      <protection locked="0"/>
    </xf>
    <xf numFmtId="49" fontId="27" fillId="8" borderId="8" xfId="0" applyNumberFormat="1" applyFont="1" applyFill="1" applyBorder="1" applyProtection="1">
      <protection locked="0"/>
    </xf>
    <xf numFmtId="164" fontId="27" fillId="8" borderId="8" xfId="0" applyNumberFormat="1" applyFont="1" applyFill="1" applyBorder="1" applyProtection="1">
      <protection locked="0"/>
    </xf>
    <xf numFmtId="165" fontId="27" fillId="8" borderId="8" xfId="0" applyNumberFormat="1" applyFont="1" applyFill="1" applyBorder="1" applyProtection="1">
      <protection locked="0"/>
    </xf>
    <xf numFmtId="49" fontId="27" fillId="8" borderId="7" xfId="0" applyNumberFormat="1" applyFont="1" applyFill="1" applyBorder="1" applyProtection="1">
      <protection locked="0"/>
    </xf>
    <xf numFmtId="14" fontId="27" fillId="7" borderId="8" xfId="0" applyNumberFormat="1" applyFont="1" applyFill="1" applyBorder="1" applyProtection="1">
      <protection locked="0"/>
    </xf>
    <xf numFmtId="49" fontId="27" fillId="7" borderId="8" xfId="0" applyNumberFormat="1" applyFont="1" applyFill="1" applyBorder="1" applyAlignment="1" applyProtection="1">
      <alignment horizontal="left"/>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164" fontId="4" fillId="0" borderId="0" xfId="0" applyNumberFormat="1" applyFont="1" applyProtection="1">
      <protection locked="0"/>
    </xf>
    <xf numFmtId="0" fontId="4" fillId="0" borderId="7" xfId="0" applyFont="1" applyBorder="1" applyAlignment="1" applyProtection="1">
      <alignment vertical="center"/>
      <protection locked="0"/>
    </xf>
    <xf numFmtId="164" fontId="4" fillId="0" borderId="7" xfId="0" applyNumberFormat="1" applyFont="1" applyBorder="1" applyProtection="1">
      <protection locked="0"/>
    </xf>
    <xf numFmtId="0" fontId="27" fillId="8" borderId="8" xfId="0" applyFont="1" applyFill="1" applyBorder="1" applyAlignment="1" applyProtection="1">
      <alignment vertical="center"/>
      <protection locked="0"/>
    </xf>
    <xf numFmtId="14" fontId="27" fillId="8" borderId="8" xfId="0" applyNumberFormat="1" applyFont="1" applyFill="1" applyBorder="1" applyAlignment="1" applyProtection="1">
      <alignment vertical="center"/>
      <protection locked="0"/>
    </xf>
    <xf numFmtId="0" fontId="31" fillId="9" borderId="0" xfId="0" applyFont="1" applyFill="1" applyAlignment="1">
      <alignment horizontal="center"/>
    </xf>
    <xf numFmtId="0" fontId="4" fillId="9" borderId="0" xfId="0" applyFont="1" applyFill="1" applyAlignment="1">
      <alignment horizontal="center"/>
    </xf>
    <xf numFmtId="165" fontId="4" fillId="0" borderId="7" xfId="0" applyNumberFormat="1" applyFont="1" applyBorder="1" applyProtection="1">
      <protection locked="0"/>
    </xf>
    <xf numFmtId="49" fontId="27" fillId="0" borderId="7" xfId="0" applyNumberFormat="1" applyFont="1" applyBorder="1" applyAlignment="1" applyProtection="1">
      <alignment horizontal="left"/>
      <protection locked="0"/>
    </xf>
    <xf numFmtId="49" fontId="27" fillId="8" borderId="31" xfId="0" applyNumberFormat="1" applyFont="1" applyFill="1" applyBorder="1" applyProtection="1">
      <protection locked="0"/>
    </xf>
    <xf numFmtId="14" fontId="27" fillId="8" borderId="31" xfId="0" applyNumberFormat="1" applyFont="1" applyFill="1" applyBorder="1" applyAlignment="1" applyProtection="1">
      <alignment vertical="center"/>
      <protection locked="0"/>
    </xf>
    <xf numFmtId="49" fontId="27" fillId="7" borderId="7" xfId="0" applyNumberFormat="1" applyFont="1" applyFill="1" applyBorder="1" applyAlignment="1" applyProtection="1">
      <alignment horizontal="left"/>
      <protection locked="0"/>
    </xf>
    <xf numFmtId="0" fontId="26" fillId="0" borderId="0" xfId="0" applyFont="1" applyProtection="1">
      <protection locked="0"/>
    </xf>
    <xf numFmtId="0" fontId="26" fillId="0" borderId="31" xfId="0" applyFont="1" applyBorder="1" applyProtection="1">
      <protection locked="0"/>
    </xf>
    <xf numFmtId="164" fontId="26" fillId="0" borderId="31" xfId="0" applyNumberFormat="1" applyFont="1" applyBorder="1" applyProtection="1">
      <protection locked="0"/>
    </xf>
    <xf numFmtId="164" fontId="26" fillId="0" borderId="31" xfId="0" applyNumberFormat="1" applyFont="1" applyBorder="1"/>
    <xf numFmtId="49" fontId="4" fillId="0" borderId="38" xfId="0" applyNumberFormat="1" applyFont="1" applyBorder="1"/>
    <xf numFmtId="49" fontId="4" fillId="0" borderId="36" xfId="0" applyNumberFormat="1" applyFont="1" applyBorder="1" applyProtection="1">
      <protection locked="0"/>
    </xf>
    <xf numFmtId="14" fontId="27" fillId="8" borderId="7" xfId="0" applyNumberFormat="1" applyFont="1" applyFill="1" applyBorder="1" applyProtection="1">
      <protection locked="0"/>
    </xf>
    <xf numFmtId="165" fontId="27" fillId="0" borderId="7" xfId="0" applyNumberFormat="1" applyFont="1" applyBorder="1"/>
    <xf numFmtId="49" fontId="30" fillId="0" borderId="7" xfId="0" applyNumberFormat="1" applyFont="1" applyBorder="1"/>
    <xf numFmtId="164" fontId="13" fillId="0" borderId="37" xfId="0" applyNumberFormat="1" applyFont="1" applyBorder="1" applyProtection="1">
      <protection locked="0"/>
    </xf>
    <xf numFmtId="0" fontId="27" fillId="0" borderId="8" xfId="0" applyFont="1" applyBorder="1" applyAlignment="1" applyProtection="1">
      <alignment vertical="center"/>
      <protection locked="0"/>
    </xf>
    <xf numFmtId="49" fontId="27" fillId="8" borderId="30" xfId="0" applyNumberFormat="1" applyFont="1" applyFill="1" applyBorder="1" applyProtection="1">
      <protection locked="0"/>
    </xf>
    <xf numFmtId="164" fontId="27" fillId="0" borderId="31" xfId="0" applyNumberFormat="1" applyFont="1" applyBorder="1"/>
    <xf numFmtId="49" fontId="26" fillId="0" borderId="0" xfId="0" applyNumberFormat="1" applyFont="1" applyAlignment="1" applyProtection="1">
      <alignment horizontal="center"/>
      <protection locked="0"/>
    </xf>
    <xf numFmtId="164" fontId="26" fillId="0" borderId="0" xfId="0" applyNumberFormat="1" applyFont="1" applyProtection="1">
      <protection locked="0"/>
    </xf>
    <xf numFmtId="164" fontId="26" fillId="0" borderId="0" xfId="0" applyNumberFormat="1" applyFont="1"/>
    <xf numFmtId="165" fontId="27" fillId="0" borderId="7" xfId="0" applyNumberFormat="1" applyFont="1" applyBorder="1" applyProtection="1">
      <protection locked="0"/>
    </xf>
    <xf numFmtId="49" fontId="27" fillId="0" borderId="35" xfId="0" applyNumberFormat="1" applyFont="1" applyBorder="1" applyProtection="1">
      <protection locked="0"/>
    </xf>
    <xf numFmtId="14" fontId="13" fillId="0" borderId="7" xfId="0" applyNumberFormat="1" applyFont="1" applyBorder="1" applyProtection="1">
      <protection locked="0"/>
    </xf>
    <xf numFmtId="0" fontId="27" fillId="8" borderId="8" xfId="0" applyFont="1" applyFill="1" applyBorder="1" applyAlignment="1" applyProtection="1">
      <alignment wrapText="1"/>
      <protection locked="0"/>
    </xf>
    <xf numFmtId="0" fontId="27" fillId="8" borderId="8" xfId="0" applyFont="1" applyFill="1" applyBorder="1" applyProtection="1">
      <protection locked="0"/>
    </xf>
    <xf numFmtId="0" fontId="13" fillId="2" borderId="17" xfId="0" applyFont="1" applyFill="1" applyBorder="1" applyAlignment="1">
      <alignment horizontal="left" vertical="center" wrapText="1"/>
    </xf>
    <xf numFmtId="0" fontId="13" fillId="2" borderId="18" xfId="0" applyFont="1" applyFill="1" applyBorder="1" applyAlignment="1">
      <alignment horizontal="left" vertical="center" wrapText="1"/>
    </xf>
    <xf numFmtId="43" fontId="13" fillId="0" borderId="18" xfId="1" applyFont="1" applyFill="1" applyBorder="1" applyAlignment="1">
      <alignment horizontal="right" vertical="center" wrapText="1"/>
    </xf>
    <xf numFmtId="49" fontId="13" fillId="2" borderId="12" xfId="0" applyNumberFormat="1" applyFont="1" applyFill="1" applyBorder="1" applyAlignment="1">
      <alignment horizontal="left" vertical="center" wrapText="1"/>
    </xf>
    <xf numFmtId="49" fontId="13" fillId="2" borderId="11" xfId="0" applyNumberFormat="1" applyFont="1" applyFill="1" applyBorder="1" applyAlignment="1">
      <alignment horizontal="left" vertical="center" wrapText="1"/>
    </xf>
    <xf numFmtId="43" fontId="13" fillId="0" borderId="11" xfId="1" applyFont="1" applyFill="1" applyBorder="1" applyAlignment="1">
      <alignment horizontal="right" vertical="center" wrapText="1"/>
    </xf>
    <xf numFmtId="0" fontId="13" fillId="2" borderId="11" xfId="0" applyFont="1" applyFill="1" applyBorder="1" applyAlignment="1">
      <alignment horizontal="left" vertical="center" wrapText="1"/>
    </xf>
    <xf numFmtId="49" fontId="13" fillId="2" borderId="39" xfId="0" applyNumberFormat="1" applyFont="1" applyFill="1" applyBorder="1" applyAlignment="1">
      <alignment horizontal="left" vertical="center" wrapText="1"/>
    </xf>
    <xf numFmtId="0" fontId="13" fillId="2" borderId="40" xfId="0" applyFont="1" applyFill="1" applyBorder="1" applyAlignment="1">
      <alignment horizontal="left" vertical="center" wrapText="1"/>
    </xf>
    <xf numFmtId="165" fontId="27" fillId="0" borderId="8" xfId="0" applyNumberFormat="1" applyFont="1" applyBorder="1"/>
    <xf numFmtId="49" fontId="27" fillId="0" borderId="8" xfId="0" applyNumberFormat="1" applyFont="1" applyBorder="1" applyAlignment="1">
      <alignment horizontal="center"/>
    </xf>
    <xf numFmtId="49" fontId="30" fillId="0" borderId="8" xfId="0" applyNumberFormat="1" applyFont="1" applyBorder="1"/>
    <xf numFmtId="165" fontId="19" fillId="0" borderId="8" xfId="0" applyNumberFormat="1" applyFont="1" applyBorder="1"/>
    <xf numFmtId="49" fontId="19" fillId="0" borderId="8" xfId="0" applyNumberFormat="1" applyFont="1" applyBorder="1" applyAlignment="1">
      <alignment horizontal="center"/>
    </xf>
    <xf numFmtId="49" fontId="24" fillId="0" borderId="8" xfId="0" applyNumberFormat="1" applyFont="1" applyBorder="1"/>
    <xf numFmtId="49" fontId="27" fillId="0" borderId="7" xfId="0" applyNumberFormat="1" applyFont="1" applyBorder="1" applyAlignment="1">
      <alignment horizontal="center"/>
    </xf>
    <xf numFmtId="49" fontId="27" fillId="8" borderId="7" xfId="0" applyNumberFormat="1" applyFont="1" applyFill="1" applyBorder="1" applyAlignment="1" applyProtection="1">
      <alignment horizontal="left"/>
      <protection locked="0"/>
    </xf>
    <xf numFmtId="14" fontId="32" fillId="8" borderId="8" xfId="0" applyNumberFormat="1" applyFont="1" applyFill="1" applyBorder="1" applyProtection="1">
      <protection locked="0"/>
    </xf>
    <xf numFmtId="49" fontId="32" fillId="8" borderId="7" xfId="0" applyNumberFormat="1" applyFont="1" applyFill="1" applyBorder="1" applyAlignment="1" applyProtection="1">
      <alignment horizontal="left"/>
      <protection locked="0"/>
    </xf>
    <xf numFmtId="49" fontId="32" fillId="8" borderId="7" xfId="0" applyNumberFormat="1" applyFont="1" applyFill="1" applyBorder="1" applyProtection="1">
      <protection locked="0"/>
    </xf>
    <xf numFmtId="164" fontId="32" fillId="8" borderId="8" xfId="0" applyNumberFormat="1" applyFont="1" applyFill="1" applyBorder="1" applyProtection="1">
      <protection locked="0"/>
    </xf>
    <xf numFmtId="0" fontId="31" fillId="4" borderId="0" xfId="0" applyFont="1" applyFill="1" applyAlignment="1">
      <alignment horizontal="center"/>
    </xf>
    <xf numFmtId="0" fontId="32" fillId="0" borderId="8" xfId="0" applyFont="1" applyBorder="1" applyProtection="1">
      <protection locked="0"/>
    </xf>
    <xf numFmtId="49" fontId="32" fillId="0" borderId="8" xfId="0" applyNumberFormat="1" applyFont="1" applyBorder="1" applyAlignment="1" applyProtection="1">
      <alignment horizontal="center"/>
      <protection locked="0"/>
    </xf>
    <xf numFmtId="164" fontId="32" fillId="0" borderId="8" xfId="0" applyNumberFormat="1" applyFont="1" applyBorder="1" applyProtection="1">
      <protection locked="0"/>
    </xf>
    <xf numFmtId="164" fontId="32" fillId="0" borderId="8" xfId="0" applyNumberFormat="1" applyFont="1" applyBorder="1"/>
    <xf numFmtId="49" fontId="32" fillId="0" borderId="8" xfId="0" applyNumberFormat="1" applyFont="1" applyBorder="1" applyProtection="1">
      <protection locked="0"/>
    </xf>
    <xf numFmtId="0" fontId="32" fillId="0" borderId="36" xfId="0" applyFont="1" applyBorder="1" applyProtection="1">
      <protection locked="0"/>
    </xf>
    <xf numFmtId="164" fontId="32" fillId="0" borderId="36" xfId="0" applyNumberFormat="1" applyFont="1" applyBorder="1" applyProtection="1">
      <protection locked="0"/>
    </xf>
    <xf numFmtId="0" fontId="13" fillId="2" borderId="12"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2" fillId="4" borderId="0" xfId="0" applyFont="1" applyFill="1"/>
    <xf numFmtId="43" fontId="0" fillId="4" borderId="0" xfId="0" applyNumberFormat="1" applyFill="1"/>
    <xf numFmtId="43" fontId="12" fillId="4" borderId="0" xfId="0" applyNumberFormat="1" applyFont="1" applyFill="1"/>
    <xf numFmtId="0" fontId="0" fillId="10" borderId="0" xfId="0" applyFill="1"/>
    <xf numFmtId="43" fontId="13" fillId="0" borderId="19" xfId="2" applyNumberFormat="1" applyFont="1" applyFill="1" applyBorder="1" applyAlignment="1">
      <alignment horizontal="right" vertical="center" wrapText="1"/>
    </xf>
    <xf numFmtId="43" fontId="13" fillId="0" borderId="13" xfId="2" applyNumberFormat="1" applyFont="1" applyFill="1" applyBorder="1" applyAlignment="1">
      <alignment horizontal="right" vertical="center" wrapText="1"/>
    </xf>
    <xf numFmtId="43" fontId="13" fillId="0" borderId="41" xfId="2" applyNumberFormat="1" applyFont="1" applyFill="1" applyBorder="1" applyAlignment="1">
      <alignment horizontal="right" vertical="center" wrapText="1"/>
    </xf>
    <xf numFmtId="43" fontId="13" fillId="0" borderId="16" xfId="2" applyNumberFormat="1" applyFont="1" applyFill="1" applyBorder="1" applyAlignment="1">
      <alignment horizontal="right" vertical="center" wrapText="1"/>
    </xf>
    <xf numFmtId="165" fontId="4" fillId="8" borderId="31" xfId="0" applyNumberFormat="1" applyFont="1" applyFill="1" applyBorder="1" applyProtection="1">
      <protection locked="0"/>
    </xf>
    <xf numFmtId="0" fontId="0" fillId="0" borderId="44" xfId="0" applyBorder="1"/>
    <xf numFmtId="0" fontId="41" fillId="8" borderId="0" xfId="0" applyFont="1" applyFill="1"/>
    <xf numFmtId="0" fontId="41" fillId="8" borderId="44" xfId="0" applyFont="1" applyFill="1" applyBorder="1"/>
    <xf numFmtId="0" fontId="0" fillId="8" borderId="0" xfId="0" applyFill="1"/>
    <xf numFmtId="0" fontId="0" fillId="8" borderId="46" xfId="0" applyFill="1" applyBorder="1"/>
    <xf numFmtId="0" fontId="38" fillId="8" borderId="0" xfId="0" applyFont="1" applyFill="1"/>
    <xf numFmtId="0" fontId="42" fillId="0" borderId="0" xfId="3"/>
    <xf numFmtId="0" fontId="0" fillId="0" borderId="0" xfId="0"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justify" vertical="center"/>
    </xf>
    <xf numFmtId="0" fontId="42" fillId="0" borderId="0" xfId="3" applyAlignment="1">
      <alignment horizontal="left" vertical="top"/>
    </xf>
    <xf numFmtId="0" fontId="45" fillId="0" borderId="0" xfId="0" applyFont="1"/>
    <xf numFmtId="0" fontId="46" fillId="0" borderId="0" xfId="0" applyFont="1"/>
    <xf numFmtId="0" fontId="47" fillId="2" borderId="0" xfId="0" applyFont="1" applyFill="1" applyAlignment="1">
      <alignment horizontal="left" vertical="top"/>
    </xf>
    <xf numFmtId="0" fontId="45" fillId="0" borderId="0" xfId="0" applyFont="1" applyAlignment="1">
      <alignment horizontal="left" indent="3"/>
    </xf>
    <xf numFmtId="0" fontId="0" fillId="6" borderId="0" xfId="0" applyFill="1"/>
    <xf numFmtId="0" fontId="48" fillId="6" borderId="0" xfId="0" applyFont="1" applyFill="1"/>
    <xf numFmtId="0" fontId="46" fillId="0" borderId="51" xfId="0" applyFont="1" applyBorder="1"/>
    <xf numFmtId="0" fontId="45" fillId="0" borderId="51" xfId="0" applyFont="1" applyBorder="1" applyAlignment="1">
      <alignment horizontal="center"/>
    </xf>
    <xf numFmtId="0" fontId="45" fillId="0" borderId="51" xfId="0" applyFont="1" applyBorder="1"/>
    <xf numFmtId="0" fontId="45" fillId="6" borderId="0" xfId="0" applyFont="1" applyFill="1"/>
    <xf numFmtId="0" fontId="46" fillId="6" borderId="0" xfId="0" applyFont="1" applyFill="1"/>
    <xf numFmtId="0" fontId="38" fillId="6" borderId="0" xfId="0" applyFont="1" applyFill="1"/>
    <xf numFmtId="43" fontId="9" fillId="4" borderId="0" xfId="2" applyNumberFormat="1" applyFont="1" applyFill="1" applyBorder="1" applyAlignment="1">
      <alignment horizontal="right" vertical="center" wrapText="1"/>
    </xf>
    <xf numFmtId="164" fontId="27" fillId="0" borderId="7" xfId="0" applyNumberFormat="1" applyFont="1" applyBorder="1"/>
    <xf numFmtId="165" fontId="13" fillId="0" borderId="35" xfId="0" applyNumberFormat="1" applyFont="1" applyBorder="1"/>
    <xf numFmtId="164" fontId="13" fillId="0" borderId="35" xfId="0" applyNumberFormat="1" applyFont="1" applyBorder="1"/>
    <xf numFmtId="165" fontId="4" fillId="0" borderId="35" xfId="0" applyNumberFormat="1" applyFont="1" applyBorder="1"/>
    <xf numFmtId="49" fontId="4" fillId="0" borderId="35" xfId="0" applyNumberFormat="1" applyFont="1" applyBorder="1"/>
    <xf numFmtId="164" fontId="4" fillId="0" borderId="7" xfId="0" applyNumberFormat="1" applyFont="1" applyBorder="1"/>
    <xf numFmtId="49" fontId="27" fillId="0" borderId="8" xfId="0" applyNumberFormat="1" applyFont="1" applyBorder="1" applyAlignment="1" applyProtection="1">
      <alignment horizontal="left"/>
      <protection locked="0"/>
    </xf>
    <xf numFmtId="165" fontId="4" fillId="0" borderId="8" xfId="0" applyNumberFormat="1" applyFont="1" applyBorder="1"/>
    <xf numFmtId="49" fontId="4" fillId="0" borderId="8" xfId="0" applyNumberFormat="1" applyFont="1" applyBorder="1"/>
    <xf numFmtId="49" fontId="25" fillId="0" borderId="8" xfId="0" applyNumberFormat="1" applyFont="1" applyBorder="1"/>
    <xf numFmtId="49" fontId="4" fillId="8" borderId="8" xfId="0" applyNumberFormat="1" applyFont="1" applyFill="1" applyBorder="1" applyProtection="1">
      <protection locked="0"/>
    </xf>
    <xf numFmtId="49" fontId="25" fillId="0" borderId="7" xfId="0" applyNumberFormat="1" applyFont="1" applyBorder="1"/>
    <xf numFmtId="0" fontId="35" fillId="3" borderId="0" xfId="0" applyFont="1" applyFill="1"/>
    <xf numFmtId="0" fontId="35" fillId="3" borderId="44" xfId="0" applyFont="1" applyFill="1" applyBorder="1"/>
    <xf numFmtId="49" fontId="33" fillId="0" borderId="8" xfId="0" applyNumberFormat="1" applyFont="1" applyBorder="1" applyAlignment="1">
      <alignment horizontal="center"/>
    </xf>
    <xf numFmtId="0" fontId="34" fillId="0" borderId="8" xfId="0" applyFont="1" applyBorder="1" applyAlignment="1">
      <alignment horizontal="center"/>
    </xf>
    <xf numFmtId="49" fontId="34" fillId="0" borderId="8" xfId="0" applyNumberFormat="1" applyFont="1" applyBorder="1" applyAlignment="1">
      <alignment horizontal="center"/>
    </xf>
    <xf numFmtId="49" fontId="23" fillId="11" borderId="8" xfId="0" applyNumberFormat="1" applyFont="1" applyFill="1" applyBorder="1" applyAlignment="1">
      <alignment horizontal="left" vertical="top"/>
    </xf>
    <xf numFmtId="166" fontId="13" fillId="11" borderId="8" xfId="0" applyNumberFormat="1" applyFont="1" applyFill="1" applyBorder="1" applyAlignment="1">
      <alignment horizontal="right" vertical="top"/>
    </xf>
    <xf numFmtId="43" fontId="13" fillId="11" borderId="8" xfId="0" applyNumberFormat="1" applyFont="1" applyFill="1" applyBorder="1" applyAlignment="1">
      <alignment horizontal="right" vertical="top"/>
    </xf>
    <xf numFmtId="49" fontId="13" fillId="11" borderId="8" xfId="0" applyNumberFormat="1" applyFont="1" applyFill="1" applyBorder="1" applyAlignment="1">
      <alignment horizontal="left" vertical="top"/>
    </xf>
    <xf numFmtId="166" fontId="23" fillId="11" borderId="8" xfId="0" applyNumberFormat="1" applyFont="1" applyFill="1" applyBorder="1" applyAlignment="1">
      <alignment horizontal="left" vertical="top"/>
    </xf>
    <xf numFmtId="0" fontId="13" fillId="2" borderId="8" xfId="0" applyFont="1" applyFill="1" applyBorder="1" applyAlignment="1">
      <alignment horizontal="left" vertical="center" wrapText="1"/>
    </xf>
    <xf numFmtId="43" fontId="13" fillId="0" borderId="8" xfId="1" applyFont="1" applyFill="1" applyBorder="1" applyAlignment="1">
      <alignment horizontal="right" vertical="center" wrapText="1"/>
    </xf>
    <xf numFmtId="49" fontId="13" fillId="2" borderId="8" xfId="0" applyNumberFormat="1" applyFont="1" applyFill="1" applyBorder="1" applyAlignment="1">
      <alignment horizontal="left" vertical="center" wrapText="1"/>
    </xf>
    <xf numFmtId="49" fontId="39" fillId="8" borderId="54" xfId="0" applyNumberFormat="1" applyFont="1" applyFill="1" applyBorder="1" applyAlignment="1">
      <alignment vertical="top"/>
    </xf>
    <xf numFmtId="167" fontId="39" fillId="8" borderId="28" xfId="0" applyNumberFormat="1" applyFont="1" applyFill="1" applyBorder="1" applyAlignment="1">
      <alignment vertical="top" wrapText="1"/>
    </xf>
    <xf numFmtId="166" fontId="39" fillId="8" borderId="28" xfId="0" applyNumberFormat="1" applyFont="1" applyFill="1" applyBorder="1" applyAlignment="1">
      <alignment horizontal="right" vertical="top" wrapText="1"/>
    </xf>
    <xf numFmtId="166" fontId="39" fillId="8" borderId="27" xfId="0" applyNumberFormat="1" applyFont="1" applyFill="1" applyBorder="1" applyAlignment="1">
      <alignment horizontal="right" vertical="top" wrapText="1"/>
    </xf>
    <xf numFmtId="0" fontId="49" fillId="0" borderId="51" xfId="0" applyFont="1" applyBorder="1"/>
    <xf numFmtId="44" fontId="16" fillId="0" borderId="27" xfId="0" applyNumberFormat="1" applyFont="1" applyBorder="1" applyAlignment="1">
      <alignment horizontal="right" vertical="center" wrapText="1"/>
    </xf>
    <xf numFmtId="44" fontId="19" fillId="0" borderId="27" xfId="0" applyNumberFormat="1" applyFont="1" applyBorder="1" applyAlignment="1">
      <alignment horizontal="right" vertical="center" wrapText="1"/>
    </xf>
    <xf numFmtId="49" fontId="19" fillId="0" borderId="27" xfId="0" applyNumberFormat="1" applyFont="1" applyBorder="1" applyAlignment="1">
      <alignment horizontal="right" vertical="center" wrapText="1"/>
    </xf>
    <xf numFmtId="44" fontId="23" fillId="0" borderId="22" xfId="0" applyNumberFormat="1" applyFont="1" applyBorder="1" applyAlignment="1">
      <alignment horizontal="right" vertical="center" wrapText="1"/>
    </xf>
    <xf numFmtId="165" fontId="27" fillId="0" borderId="57" xfId="0" applyNumberFormat="1" applyFont="1" applyBorder="1"/>
    <xf numFmtId="49" fontId="27" fillId="0" borderId="57" xfId="0" applyNumberFormat="1" applyFont="1" applyBorder="1" applyAlignment="1">
      <alignment horizontal="center"/>
    </xf>
    <xf numFmtId="49" fontId="30" fillId="0" borderId="57" xfId="0" applyNumberFormat="1" applyFont="1" applyBorder="1"/>
    <xf numFmtId="49" fontId="30" fillId="0" borderId="57" xfId="0" applyNumberFormat="1" applyFont="1" applyBorder="1" applyAlignment="1">
      <alignment wrapText="1"/>
    </xf>
    <xf numFmtId="49" fontId="27" fillId="0" borderId="57" xfId="0" applyNumberFormat="1" applyFont="1" applyBorder="1"/>
    <xf numFmtId="165" fontId="4" fillId="0" borderId="57" xfId="0" applyNumberFormat="1" applyFont="1" applyBorder="1" applyProtection="1">
      <protection locked="0"/>
    </xf>
    <xf numFmtId="49" fontId="13" fillId="0" borderId="57" xfId="0" applyNumberFormat="1" applyFont="1" applyBorder="1" applyAlignment="1" applyProtection="1">
      <alignment horizontal="center"/>
      <protection locked="0"/>
    </xf>
    <xf numFmtId="49" fontId="27" fillId="0" borderId="57" xfId="0" applyNumberFormat="1" applyFont="1" applyBorder="1" applyAlignment="1" applyProtection="1">
      <alignment wrapText="1"/>
      <protection locked="0"/>
    </xf>
    <xf numFmtId="0" fontId="4" fillId="0" borderId="57" xfId="0" applyFont="1" applyBorder="1" applyAlignment="1" applyProtection="1">
      <alignment vertical="center"/>
      <protection locked="0"/>
    </xf>
    <xf numFmtId="0" fontId="27" fillId="0" borderId="57" xfId="0" applyFont="1" applyBorder="1" applyAlignment="1" applyProtection="1">
      <alignment wrapText="1"/>
      <protection locked="0"/>
    </xf>
    <xf numFmtId="164" fontId="50" fillId="0" borderId="57" xfId="0" applyNumberFormat="1" applyFont="1" applyBorder="1" applyProtection="1">
      <protection locked="0"/>
    </xf>
    <xf numFmtId="49" fontId="27" fillId="0" borderId="58" xfId="0" applyNumberFormat="1" applyFont="1" applyBorder="1" applyAlignment="1" applyProtection="1">
      <alignment horizontal="left"/>
      <protection locked="0"/>
    </xf>
    <xf numFmtId="49" fontId="50" fillId="0" borderId="57" xfId="0" applyNumberFormat="1" applyFont="1" applyBorder="1" applyProtection="1">
      <protection locked="0"/>
    </xf>
    <xf numFmtId="49" fontId="27" fillId="0" borderId="57" xfId="0" applyNumberFormat="1" applyFont="1" applyBorder="1" applyAlignment="1" applyProtection="1">
      <alignment horizontal="left"/>
      <protection locked="0"/>
    </xf>
    <xf numFmtId="49" fontId="50" fillId="0" borderId="57" xfId="0" applyNumberFormat="1" applyFont="1" applyBorder="1"/>
    <xf numFmtId="165" fontId="27" fillId="0" borderId="57" xfId="0" applyNumberFormat="1" applyFont="1" applyBorder="1" applyProtection="1">
      <protection locked="0"/>
    </xf>
    <xf numFmtId="165" fontId="4" fillId="0" borderId="57" xfId="0" applyNumberFormat="1" applyFont="1" applyBorder="1"/>
    <xf numFmtId="49" fontId="4" fillId="0" borderId="57" xfId="0" applyNumberFormat="1" applyFont="1" applyBorder="1"/>
    <xf numFmtId="49" fontId="25" fillId="0" borderId="57" xfId="0" applyNumberFormat="1" applyFont="1" applyBorder="1"/>
    <xf numFmtId="0" fontId="32" fillId="0" borderId="8" xfId="0" applyFont="1" applyBorder="1" applyAlignment="1" applyProtection="1">
      <alignment wrapText="1"/>
      <protection locked="0"/>
    </xf>
    <xf numFmtId="49" fontId="13" fillId="2" borderId="14" xfId="0" applyNumberFormat="1" applyFont="1" applyFill="1" applyBorder="1" applyAlignment="1">
      <alignment horizontal="left" vertical="center" wrapText="1"/>
    </xf>
    <xf numFmtId="43" fontId="13" fillId="11" borderId="7" xfId="0" applyNumberFormat="1" applyFont="1" applyFill="1" applyBorder="1" applyAlignment="1">
      <alignment horizontal="right" vertical="top"/>
    </xf>
    <xf numFmtId="43" fontId="13" fillId="11" borderId="30" xfId="0" applyNumberFormat="1" applyFont="1" applyFill="1" applyBorder="1" applyAlignment="1">
      <alignment horizontal="right" vertical="top"/>
    </xf>
    <xf numFmtId="49" fontId="51" fillId="11" borderId="8" xfId="0" applyNumberFormat="1" applyFont="1" applyFill="1" applyBorder="1" applyAlignment="1">
      <alignment horizontal="left" vertical="top"/>
    </xf>
    <xf numFmtId="43" fontId="23" fillId="11" borderId="7" xfId="0" applyNumberFormat="1" applyFont="1" applyFill="1" applyBorder="1" applyAlignment="1">
      <alignment horizontal="right" vertical="top"/>
    </xf>
    <xf numFmtId="43" fontId="13" fillId="11" borderId="37" xfId="0" applyNumberFormat="1" applyFont="1" applyFill="1" applyBorder="1" applyAlignment="1">
      <alignment horizontal="right" vertical="top"/>
    </xf>
    <xf numFmtId="49" fontId="23" fillId="11" borderId="31" xfId="0" applyNumberFormat="1" applyFont="1" applyFill="1" applyBorder="1" applyAlignment="1">
      <alignment horizontal="left" vertical="top"/>
    </xf>
    <xf numFmtId="43" fontId="13" fillId="11" borderId="31" xfId="0" applyNumberFormat="1" applyFont="1" applyFill="1" applyBorder="1" applyAlignment="1">
      <alignment horizontal="right" vertical="top"/>
    </xf>
    <xf numFmtId="49" fontId="23" fillId="11" borderId="7" xfId="0" applyNumberFormat="1" applyFont="1" applyFill="1" applyBorder="1" applyAlignment="1">
      <alignment horizontal="left" vertical="top"/>
    </xf>
    <xf numFmtId="43" fontId="23" fillId="11" borderId="59" xfId="0" applyNumberFormat="1" applyFont="1" applyFill="1" applyBorder="1" applyAlignment="1">
      <alignment horizontal="right" vertical="top"/>
    </xf>
    <xf numFmtId="43" fontId="52" fillId="11" borderId="7" xfId="0" applyNumberFormat="1" applyFont="1" applyFill="1" applyBorder="1" applyAlignment="1">
      <alignment horizontal="right" vertical="top"/>
    </xf>
    <xf numFmtId="49" fontId="13" fillId="2" borderId="61" xfId="0" applyNumberFormat="1" applyFont="1" applyFill="1" applyBorder="1" applyAlignment="1">
      <alignment horizontal="left" vertical="center" wrapText="1"/>
    </xf>
    <xf numFmtId="49" fontId="13" fillId="2" borderId="62" xfId="0" applyNumberFormat="1" applyFont="1" applyFill="1" applyBorder="1" applyAlignment="1">
      <alignment horizontal="left" vertical="center" wrapText="1"/>
    </xf>
    <xf numFmtId="43" fontId="13" fillId="0" borderId="63" xfId="2" applyNumberFormat="1" applyFont="1" applyFill="1" applyBorder="1" applyAlignment="1">
      <alignment horizontal="right" vertical="center" wrapText="1"/>
    </xf>
    <xf numFmtId="39" fontId="13" fillId="0" borderId="11" xfId="1" applyNumberFormat="1" applyFont="1" applyFill="1" applyBorder="1" applyAlignment="1">
      <alignment horizontal="right" vertical="center" wrapText="1"/>
    </xf>
    <xf numFmtId="43" fontId="13" fillId="0" borderId="62" xfId="1" applyFont="1" applyFill="1" applyBorder="1" applyAlignment="1">
      <alignment horizontal="right" vertical="center" wrapText="1"/>
    </xf>
    <xf numFmtId="0" fontId="53" fillId="4" borderId="0" xfId="0" applyFont="1" applyFill="1"/>
    <xf numFmtId="0" fontId="53" fillId="8" borderId="0" xfId="0" applyFont="1" applyFill="1"/>
    <xf numFmtId="0" fontId="54" fillId="4" borderId="0" xfId="0" applyFont="1" applyFill="1"/>
    <xf numFmtId="0" fontId="54" fillId="0" borderId="0" xfId="0" applyFont="1"/>
    <xf numFmtId="164" fontId="55" fillId="0" borderId="8" xfId="0" applyNumberFormat="1" applyFont="1" applyBorder="1" applyProtection="1">
      <protection locked="0"/>
    </xf>
    <xf numFmtId="164" fontId="55" fillId="0" borderId="8" xfId="0" applyNumberFormat="1" applyFont="1" applyBorder="1"/>
    <xf numFmtId="49" fontId="55" fillId="0" borderId="8" xfId="0" applyNumberFormat="1" applyFont="1" applyBorder="1" applyAlignment="1" applyProtection="1">
      <alignment horizontal="center"/>
      <protection locked="0"/>
    </xf>
    <xf numFmtId="164" fontId="32" fillId="0" borderId="8" xfId="0" applyNumberFormat="1" applyFont="1" applyBorder="1" applyAlignment="1" applyProtection="1">
      <alignment horizontal="center"/>
      <protection locked="0"/>
    </xf>
    <xf numFmtId="49" fontId="55" fillId="0" borderId="8" xfId="0" applyNumberFormat="1" applyFont="1" applyBorder="1" applyProtection="1">
      <protection locked="0"/>
    </xf>
    <xf numFmtId="0" fontId="55" fillId="0" borderId="8" xfId="0" applyFont="1" applyBorder="1" applyProtection="1">
      <protection locked="0"/>
    </xf>
    <xf numFmtId="49" fontId="56" fillId="0" borderId="8" xfId="0" applyNumberFormat="1" applyFont="1" applyBorder="1" applyProtection="1">
      <protection locked="0"/>
    </xf>
    <xf numFmtId="49" fontId="32" fillId="0" borderId="7" xfId="0" applyNumberFormat="1" applyFont="1" applyBorder="1" applyProtection="1">
      <protection locked="0"/>
    </xf>
    <xf numFmtId="0" fontId="32" fillId="0" borderId="7" xfId="0" applyFont="1" applyBorder="1" applyProtection="1">
      <protection locked="0"/>
    </xf>
    <xf numFmtId="49" fontId="32" fillId="0" borderId="7" xfId="0" applyNumberFormat="1" applyFont="1" applyBorder="1" applyAlignment="1" applyProtection="1">
      <alignment horizontal="center"/>
      <protection locked="0"/>
    </xf>
    <xf numFmtId="164" fontId="32" fillId="0" borderId="7" xfId="0" applyNumberFormat="1" applyFont="1" applyBorder="1" applyProtection="1">
      <protection locked="0"/>
    </xf>
    <xf numFmtId="164" fontId="32" fillId="0" borderId="7" xfId="0" applyNumberFormat="1" applyFont="1" applyBorder="1"/>
    <xf numFmtId="164" fontId="57" fillId="4" borderId="0" xfId="0" applyNumberFormat="1" applyFont="1" applyFill="1"/>
    <xf numFmtId="49" fontId="55" fillId="0" borderId="7" xfId="0" applyNumberFormat="1" applyFont="1" applyBorder="1" applyProtection="1">
      <protection locked="0"/>
    </xf>
    <xf numFmtId="0" fontId="55" fillId="0" borderId="7" xfId="0" applyFont="1" applyBorder="1" applyProtection="1">
      <protection locked="0"/>
    </xf>
    <xf numFmtId="49" fontId="55" fillId="0" borderId="7" xfId="0" applyNumberFormat="1" applyFont="1" applyBorder="1" applyAlignment="1" applyProtection="1">
      <alignment horizontal="center"/>
      <protection locked="0"/>
    </xf>
    <xf numFmtId="164" fontId="55" fillId="0" borderId="7" xfId="0" applyNumberFormat="1" applyFont="1" applyBorder="1" applyProtection="1">
      <protection locked="0"/>
    </xf>
    <xf numFmtId="164" fontId="55" fillId="0" borderId="7" xfId="0" applyNumberFormat="1" applyFont="1" applyBorder="1"/>
    <xf numFmtId="43" fontId="52" fillId="4" borderId="10" xfId="0" applyNumberFormat="1" applyFont="1" applyFill="1" applyBorder="1"/>
    <xf numFmtId="49" fontId="13" fillId="2" borderId="7" xfId="0" applyNumberFormat="1" applyFont="1" applyFill="1" applyBorder="1" applyAlignment="1">
      <alignment horizontal="left" vertical="center" wrapText="1"/>
    </xf>
    <xf numFmtId="43" fontId="13" fillId="0" borderId="7" xfId="1" applyFont="1" applyFill="1" applyBorder="1" applyAlignment="1">
      <alignment horizontal="right" vertical="center" wrapText="1"/>
    </xf>
    <xf numFmtId="43" fontId="13" fillId="11" borderId="66" xfId="0" applyNumberFormat="1" applyFont="1" applyFill="1" applyBorder="1" applyAlignment="1">
      <alignment horizontal="right" vertical="top"/>
    </xf>
    <xf numFmtId="166" fontId="37" fillId="11" borderId="5" xfId="0" applyNumberFormat="1" applyFont="1" applyFill="1" applyBorder="1" applyAlignment="1">
      <alignment horizontal="right" vertical="top" wrapText="1"/>
    </xf>
    <xf numFmtId="43" fontId="38" fillId="8" borderId="0" xfId="0" applyNumberFormat="1" applyFont="1" applyFill="1"/>
    <xf numFmtId="0" fontId="54" fillId="0" borderId="0" xfId="0" applyFont="1" applyAlignment="1">
      <alignment horizontal="center"/>
    </xf>
    <xf numFmtId="0" fontId="0" fillId="0" borderId="0" xfId="0" applyAlignment="1">
      <alignment horizontal="center"/>
    </xf>
    <xf numFmtId="0" fontId="58" fillId="0" borderId="0" xfId="0" applyFont="1" applyAlignment="1">
      <alignment horizontal="center"/>
    </xf>
    <xf numFmtId="0" fontId="59" fillId="4" borderId="0" xfId="0" applyFont="1" applyFill="1"/>
    <xf numFmtId="0" fontId="60" fillId="4" borderId="0" xfId="0" applyFont="1" applyFill="1"/>
    <xf numFmtId="0" fontId="60" fillId="8" borderId="0" xfId="0" applyFont="1" applyFill="1"/>
    <xf numFmtId="0" fontId="52" fillId="4" borderId="0" xfId="0" applyFont="1" applyFill="1"/>
    <xf numFmtId="0" fontId="54" fillId="0" borderId="0" xfId="0" applyFont="1" applyAlignment="1">
      <alignment horizontal="left"/>
    </xf>
    <xf numFmtId="0" fontId="54" fillId="8" borderId="0" xfId="0" applyFont="1" applyFill="1"/>
    <xf numFmtId="0" fontId="61" fillId="8" borderId="0" xfId="0" applyFont="1" applyFill="1"/>
    <xf numFmtId="0" fontId="61" fillId="0" borderId="1" xfId="0" applyFont="1" applyBorder="1"/>
    <xf numFmtId="0" fontId="61" fillId="0" borderId="20" xfId="0" applyFont="1" applyBorder="1"/>
    <xf numFmtId="0" fontId="61" fillId="0" borderId="21" xfId="0" applyFont="1" applyBorder="1"/>
    <xf numFmtId="0" fontId="63" fillId="3" borderId="52" xfId="0" applyFont="1" applyFill="1" applyBorder="1"/>
    <xf numFmtId="0" fontId="63" fillId="3" borderId="0" xfId="0" applyFont="1" applyFill="1"/>
    <xf numFmtId="0" fontId="63" fillId="3" borderId="53" xfId="0" applyFont="1" applyFill="1" applyBorder="1" applyAlignment="1">
      <alignment horizontal="justify"/>
    </xf>
    <xf numFmtId="49" fontId="64" fillId="0" borderId="1" xfId="0" applyNumberFormat="1" applyFont="1" applyBorder="1" applyAlignment="1">
      <alignment horizontal="center"/>
    </xf>
    <xf numFmtId="49" fontId="65" fillId="0" borderId="20" xfId="0" applyNumberFormat="1" applyFont="1" applyBorder="1" applyAlignment="1">
      <alignment horizontal="center"/>
    </xf>
    <xf numFmtId="0" fontId="65" fillId="0" borderId="21" xfId="0" applyFont="1" applyBorder="1" applyAlignment="1">
      <alignment horizontal="center"/>
    </xf>
    <xf numFmtId="43" fontId="66" fillId="11" borderId="52" xfId="0" applyNumberFormat="1" applyFont="1" applyFill="1" applyBorder="1" applyAlignment="1">
      <alignment horizontal="left" vertical="top"/>
    </xf>
    <xf numFmtId="43" fontId="67" fillId="11" borderId="0" xfId="0" applyNumberFormat="1" applyFont="1" applyFill="1" applyAlignment="1">
      <alignment horizontal="right" vertical="top"/>
    </xf>
    <xf numFmtId="43" fontId="67" fillId="11" borderId="53" xfId="0" applyNumberFormat="1" applyFont="1" applyFill="1" applyBorder="1" applyAlignment="1">
      <alignment horizontal="right" vertical="top"/>
    </xf>
    <xf numFmtId="43" fontId="66" fillId="11" borderId="55" xfId="0" applyNumberFormat="1" applyFont="1" applyFill="1" applyBorder="1" applyAlignment="1">
      <alignment horizontal="left" vertical="top"/>
    </xf>
    <xf numFmtId="43" fontId="67" fillId="11" borderId="8" xfId="0" applyNumberFormat="1" applyFont="1" applyFill="1" applyBorder="1" applyAlignment="1">
      <alignment horizontal="right" vertical="top"/>
    </xf>
    <xf numFmtId="43" fontId="67" fillId="11" borderId="56" xfId="0" applyNumberFormat="1" applyFont="1" applyFill="1" applyBorder="1" applyAlignment="1">
      <alignment horizontal="right" vertical="top"/>
    </xf>
    <xf numFmtId="43" fontId="67" fillId="11" borderId="55" xfId="0" applyNumberFormat="1" applyFont="1" applyFill="1" applyBorder="1" applyAlignment="1">
      <alignment horizontal="left" vertical="top"/>
    </xf>
    <xf numFmtId="0" fontId="61" fillId="0" borderId="8" xfId="0" applyFont="1" applyBorder="1"/>
    <xf numFmtId="43" fontId="67" fillId="11" borderId="30" xfId="0" applyNumberFormat="1" applyFont="1" applyFill="1" applyBorder="1" applyAlignment="1">
      <alignment horizontal="right" vertical="top"/>
    </xf>
    <xf numFmtId="0" fontId="61" fillId="0" borderId="0" xfId="0" applyFont="1"/>
    <xf numFmtId="43" fontId="67" fillId="11" borderId="7" xfId="0" applyNumberFormat="1" applyFont="1" applyFill="1" applyBorder="1" applyAlignment="1">
      <alignment horizontal="right" vertical="top"/>
    </xf>
    <xf numFmtId="43" fontId="68" fillId="11" borderId="8" xfId="0" applyNumberFormat="1" applyFont="1" applyFill="1" applyBorder="1" applyAlignment="1">
      <alignment horizontal="right" vertical="top"/>
    </xf>
    <xf numFmtId="0" fontId="61" fillId="0" borderId="53" xfId="0" applyFont="1" applyBorder="1"/>
    <xf numFmtId="43" fontId="67" fillId="11" borderId="68" xfId="0" applyNumberFormat="1" applyFont="1" applyFill="1" applyBorder="1" applyAlignment="1">
      <alignment horizontal="right" vertical="top"/>
    </xf>
    <xf numFmtId="43" fontId="66" fillId="11" borderId="60" xfId="0" applyNumberFormat="1" applyFont="1" applyFill="1" applyBorder="1" applyAlignment="1">
      <alignment horizontal="left" vertical="top"/>
    </xf>
    <xf numFmtId="0" fontId="67" fillId="2" borderId="55" xfId="0" applyFont="1" applyFill="1" applyBorder="1" applyAlignment="1">
      <alignment horizontal="left" vertical="center" wrapText="1"/>
    </xf>
    <xf numFmtId="43" fontId="66" fillId="12" borderId="65" xfId="0" applyNumberFormat="1" applyFont="1" applyFill="1" applyBorder="1" applyAlignment="1">
      <alignment horizontal="right" vertical="top"/>
    </xf>
    <xf numFmtId="43" fontId="67" fillId="11" borderId="64" xfId="0" applyNumberFormat="1" applyFont="1" applyFill="1" applyBorder="1" applyAlignment="1">
      <alignment horizontal="right" vertical="top"/>
    </xf>
    <xf numFmtId="43" fontId="67" fillId="11" borderId="31" xfId="0" applyNumberFormat="1" applyFont="1" applyFill="1" applyBorder="1" applyAlignment="1">
      <alignment horizontal="right" vertical="top"/>
    </xf>
    <xf numFmtId="0" fontId="69" fillId="0" borderId="55" xfId="0" applyFont="1" applyBorder="1"/>
    <xf numFmtId="43" fontId="66" fillId="11" borderId="7" xfId="0" applyNumberFormat="1" applyFont="1" applyFill="1" applyBorder="1" applyAlignment="1">
      <alignment horizontal="right" vertical="top"/>
    </xf>
    <xf numFmtId="43" fontId="66" fillId="11" borderId="8" xfId="0" applyNumberFormat="1" applyFont="1" applyFill="1" applyBorder="1" applyAlignment="1">
      <alignment horizontal="right" vertical="top"/>
    </xf>
    <xf numFmtId="43" fontId="68" fillId="11" borderId="55" xfId="0" applyNumberFormat="1" applyFont="1" applyFill="1" applyBorder="1" applyAlignment="1">
      <alignment horizontal="left" vertical="top"/>
    </xf>
    <xf numFmtId="43" fontId="68" fillId="11" borderId="7" xfId="0" applyNumberFormat="1" applyFont="1" applyFill="1" applyBorder="1" applyAlignment="1">
      <alignment horizontal="right" vertical="top"/>
    </xf>
    <xf numFmtId="43" fontId="66" fillId="11" borderId="68" xfId="0" applyNumberFormat="1" applyFont="1" applyFill="1" applyBorder="1" applyAlignment="1">
      <alignment horizontal="right" vertical="top"/>
    </xf>
    <xf numFmtId="43" fontId="70" fillId="11" borderId="55" xfId="0" applyNumberFormat="1" applyFont="1" applyFill="1" applyBorder="1" applyAlignment="1">
      <alignment horizontal="left" vertical="top"/>
    </xf>
    <xf numFmtId="43" fontId="66" fillId="11" borderId="56" xfId="0" applyNumberFormat="1" applyFont="1" applyFill="1" applyBorder="1" applyAlignment="1">
      <alignment horizontal="right" vertical="top"/>
    </xf>
    <xf numFmtId="43" fontId="66" fillId="11" borderId="4" xfId="0" applyNumberFormat="1" applyFont="1" applyFill="1" applyBorder="1" applyAlignment="1">
      <alignment horizontal="left" vertical="top"/>
    </xf>
    <xf numFmtId="43" fontId="66" fillId="12" borderId="67" xfId="0" applyNumberFormat="1" applyFont="1" applyFill="1" applyBorder="1" applyAlignment="1">
      <alignment horizontal="right" vertical="top"/>
    </xf>
    <xf numFmtId="0" fontId="43" fillId="4" borderId="0" xfId="0" applyFont="1" applyFill="1"/>
    <xf numFmtId="0" fontId="71" fillId="4" borderId="0" xfId="0" applyFont="1" applyFill="1"/>
    <xf numFmtId="0" fontId="72" fillId="4" borderId="0" xfId="0" applyFont="1" applyFill="1"/>
    <xf numFmtId="0" fontId="73" fillId="4" borderId="0" xfId="0" applyFont="1" applyFill="1"/>
    <xf numFmtId="0" fontId="43" fillId="9" borderId="0" xfId="3" applyFont="1" applyFill="1" applyAlignment="1">
      <alignment horizontal="center" vertical="top" wrapText="1"/>
    </xf>
    <xf numFmtId="0" fontId="46" fillId="0" borderId="48" xfId="0" applyFont="1" applyBorder="1" applyAlignment="1">
      <alignment horizontal="center"/>
    </xf>
    <xf numFmtId="0" fontId="46" fillId="0" borderId="49" xfId="0" applyFont="1" applyBorder="1" applyAlignment="1">
      <alignment horizontal="center"/>
    </xf>
    <xf numFmtId="0" fontId="46" fillId="0" borderId="50" xfId="0" applyFont="1" applyBorder="1" applyAlignment="1">
      <alignment horizontal="center"/>
    </xf>
    <xf numFmtId="0" fontId="0" fillId="4" borderId="0" xfId="0" applyFill="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10" fillId="0" borderId="0" xfId="0" applyFont="1" applyAlignment="1">
      <alignment horizontal="right" vertical="center"/>
    </xf>
    <xf numFmtId="0" fontId="8" fillId="6" borderId="23" xfId="0" applyFont="1" applyFill="1" applyBorder="1" applyAlignment="1">
      <alignment horizontal="right" vertical="center" wrapText="1"/>
    </xf>
    <xf numFmtId="0" fontId="8" fillId="6" borderId="24" xfId="0" applyFont="1" applyFill="1" applyBorder="1" applyAlignment="1">
      <alignment horizontal="right" vertical="center" wrapText="1"/>
    </xf>
    <xf numFmtId="0" fontId="8" fillId="6" borderId="25" xfId="0" applyFont="1" applyFill="1" applyBorder="1" applyAlignment="1">
      <alignment horizontal="right" vertical="center" wrapText="1"/>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14" fillId="6" borderId="2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7" xfId="0" applyFont="1" applyFill="1" applyBorder="1" applyAlignment="1">
      <alignment horizontal="center" vertical="center" wrapText="1"/>
    </xf>
    <xf numFmtId="165" fontId="10" fillId="0" borderId="0" xfId="0" applyNumberFormat="1" applyFont="1" applyAlignment="1">
      <alignment horizontal="right" vertical="center"/>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4" borderId="42" xfId="0" applyFill="1" applyBorder="1" applyAlignment="1">
      <alignment horizontal="center"/>
    </xf>
    <xf numFmtId="49" fontId="40" fillId="3" borderId="43" xfId="0" applyNumberFormat="1" applyFont="1" applyFill="1" applyBorder="1" applyAlignment="1">
      <alignment horizontal="center"/>
    </xf>
    <xf numFmtId="49" fontId="40" fillId="3" borderId="45" xfId="0" applyNumberFormat="1" applyFont="1" applyFill="1" applyBorder="1" applyAlignment="1">
      <alignment horizontal="center"/>
    </xf>
    <xf numFmtId="49" fontId="36" fillId="3" borderId="0" xfId="0" applyNumberFormat="1" applyFont="1" applyFill="1" applyAlignment="1">
      <alignment horizontal="center"/>
    </xf>
    <xf numFmtId="49" fontId="36" fillId="3" borderId="44" xfId="0" applyNumberFormat="1" applyFont="1" applyFill="1" applyBorder="1" applyAlignment="1">
      <alignment horizontal="center"/>
    </xf>
    <xf numFmtId="49" fontId="62" fillId="3" borderId="69" xfId="0" applyNumberFormat="1" applyFont="1" applyFill="1" applyBorder="1" applyAlignment="1">
      <alignment horizontal="center"/>
    </xf>
    <xf numFmtId="49" fontId="62" fillId="3" borderId="47" xfId="0" applyNumberFormat="1" applyFont="1" applyFill="1" applyBorder="1" applyAlignment="1">
      <alignment horizontal="center"/>
    </xf>
    <xf numFmtId="49" fontId="62" fillId="3" borderId="70" xfId="0" applyNumberFormat="1" applyFont="1" applyFill="1" applyBorder="1" applyAlignment="1">
      <alignment horizontal="center"/>
    </xf>
    <xf numFmtId="49" fontId="62" fillId="3" borderId="1" xfId="0" applyNumberFormat="1" applyFont="1" applyFill="1" applyBorder="1" applyAlignment="1">
      <alignment horizontal="center"/>
    </xf>
    <xf numFmtId="49" fontId="62" fillId="3" borderId="20" xfId="0" applyNumberFormat="1" applyFont="1" applyFill="1" applyBorder="1" applyAlignment="1">
      <alignment horizontal="center"/>
    </xf>
    <xf numFmtId="49" fontId="62" fillId="3" borderId="21" xfId="0" applyNumberFormat="1" applyFont="1" applyFill="1" applyBorder="1" applyAlignment="1">
      <alignment horizontal="center"/>
    </xf>
    <xf numFmtId="49" fontId="62" fillId="3" borderId="52" xfId="0" applyNumberFormat="1" applyFont="1" applyFill="1" applyBorder="1" applyAlignment="1">
      <alignment horizontal="center"/>
    </xf>
    <xf numFmtId="49" fontId="62" fillId="3" borderId="0" xfId="0" applyNumberFormat="1" applyFont="1" applyFill="1" applyAlignment="1">
      <alignment horizontal="center"/>
    </xf>
    <xf numFmtId="49" fontId="62" fillId="3" borderId="53" xfId="0" applyNumberFormat="1" applyFont="1" applyFill="1" applyBorder="1" applyAlignment="1">
      <alignment horizontal="center"/>
    </xf>
  </cellXfs>
  <cellStyles count="4">
    <cellStyle name="Comma" xfId="1" builtinId="3"/>
    <cellStyle name="Currency" xfId="2" builtinId="4"/>
    <cellStyle name="Normal" xfId="0" builtinId="0"/>
    <cellStyle name="Normal 2 2" xfId="3" xr:uid="{6F619C31-2979-4D33-B98F-104591F0DC27}"/>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1790700</xdr:colOff>
      <xdr:row>8</xdr:row>
      <xdr:rowOff>28575</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E40E35FB-1536-471B-9745-0FEE641E8E7B}"/>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80975"/>
          <a:ext cx="1781175"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142875</xdr:rowOff>
    </xdr:from>
    <xdr:to>
      <xdr:col>2</xdr:col>
      <xdr:colOff>2091690</xdr:colOff>
      <xdr:row>2</xdr:row>
      <xdr:rowOff>0</xdr:rowOff>
    </xdr:to>
    <xdr:pic>
      <xdr:nvPicPr>
        <xdr:cNvPr id="2" name="Picture 1">
          <a:extLst>
            <a:ext uri="{FF2B5EF4-FFF2-40B4-BE49-F238E27FC236}">
              <a16:creationId xmlns:a16="http://schemas.microsoft.com/office/drawing/2014/main" id="{856CFD0F-4180-09E4-C734-DB33BF6C1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390525"/>
          <a:ext cx="2663190" cy="1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57150</xdr:rowOff>
    </xdr:from>
    <xdr:to>
      <xdr:col>4</xdr:col>
      <xdr:colOff>935355</xdr:colOff>
      <xdr:row>1</xdr:row>
      <xdr:rowOff>1200150</xdr:rowOff>
    </xdr:to>
    <xdr:pic>
      <xdr:nvPicPr>
        <xdr:cNvPr id="5" name="Picture 4">
          <a:extLst>
            <a:ext uri="{FF2B5EF4-FFF2-40B4-BE49-F238E27FC236}">
              <a16:creationId xmlns:a16="http://schemas.microsoft.com/office/drawing/2014/main" id="{AA235BA8-E17D-4352-8BC9-CEB04A18C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28600"/>
          <a:ext cx="2665095" cy="1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2</xdr:row>
      <xdr:rowOff>230505</xdr:rowOff>
    </xdr:from>
    <xdr:to>
      <xdr:col>2</xdr:col>
      <xdr:colOff>283845</xdr:colOff>
      <xdr:row>2</xdr:row>
      <xdr:rowOff>1371600</xdr:rowOff>
    </xdr:to>
    <xdr:pic>
      <xdr:nvPicPr>
        <xdr:cNvPr id="2" name="Picture 1">
          <a:extLst>
            <a:ext uri="{FF2B5EF4-FFF2-40B4-BE49-F238E27FC236}">
              <a16:creationId xmlns:a16="http://schemas.microsoft.com/office/drawing/2014/main" id="{F437EBFB-8235-47D1-9EA2-0023FB0D5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73405"/>
          <a:ext cx="2659380" cy="1141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240030</xdr:rowOff>
    </xdr:from>
    <xdr:to>
      <xdr:col>1</xdr:col>
      <xdr:colOff>2686050</xdr:colOff>
      <xdr:row>1</xdr:row>
      <xdr:rowOff>1390650</xdr:rowOff>
    </xdr:to>
    <xdr:pic>
      <xdr:nvPicPr>
        <xdr:cNvPr id="2" name="Picture 1">
          <a:extLst>
            <a:ext uri="{FF2B5EF4-FFF2-40B4-BE49-F238E27FC236}">
              <a16:creationId xmlns:a16="http://schemas.microsoft.com/office/drawing/2014/main" id="{14A32607-D980-465F-9918-66AA77F89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411480"/>
          <a:ext cx="2647950" cy="1146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68FD-C731-483D-97B2-945A98DAE1FB}">
  <dimension ref="A9:S36"/>
  <sheetViews>
    <sheetView showGridLines="0" topLeftCell="A10" workbookViewId="0">
      <selection activeCell="B11" sqref="B11"/>
    </sheetView>
  </sheetViews>
  <sheetFormatPr defaultRowHeight="13.2"/>
  <cols>
    <col min="2" max="2" width="176.109375" customWidth="1"/>
  </cols>
  <sheetData>
    <row r="9" spans="1:19">
      <c r="A9" s="218"/>
      <c r="B9" s="218"/>
    </row>
    <row r="10" spans="1:19" ht="15.6">
      <c r="A10" s="219"/>
      <c r="C10" s="220"/>
      <c r="D10" s="220"/>
      <c r="E10" s="220"/>
      <c r="F10" s="220"/>
      <c r="G10" s="220"/>
      <c r="H10" s="220"/>
      <c r="I10" s="220"/>
      <c r="J10" s="220"/>
      <c r="K10" s="220"/>
      <c r="L10" s="220"/>
      <c r="M10" s="220"/>
      <c r="N10" s="220"/>
      <c r="O10" s="220"/>
      <c r="P10" s="220"/>
      <c r="Q10" s="220"/>
      <c r="R10" s="220"/>
      <c r="S10" s="220"/>
    </row>
    <row r="11" spans="1:19" ht="18">
      <c r="A11" s="219"/>
      <c r="B11" s="224" t="s">
        <v>0</v>
      </c>
      <c r="C11" s="220"/>
      <c r="D11" s="220"/>
      <c r="E11" s="220"/>
      <c r="F11" s="220"/>
      <c r="G11" s="220"/>
      <c r="H11" s="220"/>
      <c r="I11" s="220"/>
      <c r="J11" s="220"/>
      <c r="K11" s="220"/>
      <c r="L11" s="220"/>
      <c r="M11" s="220"/>
      <c r="N11" s="220"/>
      <c r="O11" s="220"/>
      <c r="P11" s="220"/>
      <c r="Q11" s="220"/>
      <c r="R11" s="220"/>
      <c r="S11" s="220"/>
    </row>
    <row r="12" spans="1:19" ht="15.6">
      <c r="A12" s="219"/>
      <c r="B12" s="222"/>
      <c r="C12" s="220"/>
      <c r="D12" s="220"/>
      <c r="E12" s="220"/>
      <c r="F12" s="220"/>
      <c r="G12" s="220"/>
      <c r="H12" s="220"/>
      <c r="I12" s="220"/>
      <c r="J12" s="220"/>
      <c r="K12" s="220"/>
      <c r="L12" s="220"/>
      <c r="M12" s="220"/>
      <c r="N12" s="220"/>
      <c r="O12" s="220"/>
      <c r="P12" s="220"/>
      <c r="Q12" s="220"/>
      <c r="R12" s="220"/>
      <c r="S12" s="220"/>
    </row>
    <row r="13" spans="1:19" ht="15.6">
      <c r="A13" s="219"/>
      <c r="B13" s="222" t="s">
        <v>1</v>
      </c>
      <c r="C13" s="220"/>
      <c r="D13" s="220"/>
      <c r="E13" s="220"/>
      <c r="F13" s="220"/>
      <c r="G13" s="220"/>
      <c r="H13" s="220"/>
      <c r="I13" s="220"/>
      <c r="J13" s="220"/>
      <c r="K13" s="220"/>
      <c r="L13" s="220"/>
      <c r="M13" s="220"/>
      <c r="N13" s="220"/>
      <c r="O13" s="220"/>
      <c r="P13" s="220"/>
      <c r="Q13" s="220"/>
      <c r="R13" s="220"/>
      <c r="S13" s="220"/>
    </row>
    <row r="14" spans="1:19" ht="15.6">
      <c r="A14" s="218"/>
      <c r="B14" s="221"/>
      <c r="C14" s="217"/>
      <c r="D14" s="217"/>
      <c r="E14" s="217"/>
      <c r="F14" s="217"/>
      <c r="G14" s="217"/>
      <c r="H14" s="217"/>
      <c r="I14" s="217"/>
      <c r="J14" s="217"/>
      <c r="K14" s="217"/>
      <c r="L14" s="217"/>
      <c r="M14" s="217"/>
      <c r="N14" s="217"/>
      <c r="O14" s="217"/>
      <c r="P14" s="217"/>
      <c r="Q14" s="217"/>
      <c r="R14" s="217"/>
      <c r="S14" s="217"/>
    </row>
    <row r="15" spans="1:19" ht="15.6">
      <c r="A15" s="218"/>
      <c r="B15" s="223" t="s">
        <v>2</v>
      </c>
      <c r="C15" s="217"/>
      <c r="D15" s="217"/>
      <c r="E15" s="217"/>
      <c r="F15" s="217"/>
      <c r="G15" s="217"/>
      <c r="H15" s="217"/>
      <c r="I15" s="217"/>
      <c r="J15" s="217"/>
      <c r="K15" s="217"/>
      <c r="L15" s="217"/>
      <c r="M15" s="217"/>
      <c r="N15" s="217"/>
      <c r="O15" s="217"/>
      <c r="P15" s="217"/>
      <c r="Q15" s="217"/>
      <c r="R15" s="217"/>
      <c r="S15" s="217"/>
    </row>
    <row r="16" spans="1:19" ht="15.6">
      <c r="A16" s="218"/>
      <c r="B16" s="222" t="s">
        <v>3</v>
      </c>
      <c r="C16" s="217"/>
      <c r="D16" s="217"/>
      <c r="E16" s="217"/>
      <c r="F16" s="217"/>
      <c r="G16" s="217"/>
      <c r="H16" s="217"/>
      <c r="I16" s="217"/>
      <c r="J16" s="217"/>
      <c r="K16" s="217"/>
      <c r="L16" s="217"/>
      <c r="M16" s="217"/>
      <c r="N16" s="217"/>
      <c r="O16" s="217"/>
      <c r="P16" s="217"/>
      <c r="Q16" s="217"/>
      <c r="R16" s="217"/>
      <c r="S16" s="217"/>
    </row>
    <row r="17" spans="1:19" ht="21.75" customHeight="1">
      <c r="A17" s="218"/>
      <c r="B17" s="222" t="s">
        <v>4</v>
      </c>
      <c r="C17" s="217"/>
      <c r="D17" s="217"/>
      <c r="E17" s="217"/>
      <c r="F17" s="217"/>
      <c r="G17" s="217"/>
      <c r="H17" s="217"/>
      <c r="I17" s="217"/>
      <c r="J17" s="217"/>
      <c r="K17" s="217"/>
      <c r="L17" s="217"/>
      <c r="M17" s="217"/>
      <c r="N17" s="217"/>
      <c r="O17" s="217"/>
      <c r="P17" s="217"/>
      <c r="Q17" s="217"/>
      <c r="R17" s="217"/>
      <c r="S17" s="217"/>
    </row>
    <row r="18" spans="1:19" ht="21.75" customHeight="1">
      <c r="A18" s="218"/>
      <c r="B18" s="225" t="s">
        <v>5</v>
      </c>
      <c r="C18" s="217"/>
      <c r="D18" s="217"/>
      <c r="E18" s="217"/>
      <c r="F18" s="217"/>
      <c r="G18" s="217"/>
      <c r="H18" s="217"/>
      <c r="I18" s="217"/>
      <c r="J18" s="217"/>
      <c r="K18" s="217"/>
      <c r="L18" s="217"/>
      <c r="M18" s="217"/>
      <c r="N18" s="217"/>
      <c r="O18" s="217"/>
      <c r="P18" s="217"/>
      <c r="Q18" s="217"/>
      <c r="R18" s="217"/>
      <c r="S18" s="217"/>
    </row>
    <row r="19" spans="1:19" ht="21.75" customHeight="1">
      <c r="A19" s="218"/>
      <c r="B19" s="225" t="s">
        <v>6</v>
      </c>
      <c r="C19" s="217"/>
      <c r="D19" s="217"/>
      <c r="E19" s="217"/>
      <c r="F19" s="217"/>
      <c r="G19" s="217"/>
      <c r="H19" s="217"/>
      <c r="I19" s="217"/>
      <c r="J19" s="217"/>
      <c r="K19" s="217"/>
      <c r="L19" s="217"/>
      <c r="M19" s="217"/>
      <c r="N19" s="217"/>
      <c r="O19" s="217"/>
      <c r="P19" s="217"/>
      <c r="Q19" s="217"/>
      <c r="R19" s="217"/>
      <c r="S19" s="217"/>
    </row>
    <row r="20" spans="1:19" ht="22.5" customHeight="1">
      <c r="B20" s="222" t="s">
        <v>7</v>
      </c>
      <c r="C20" s="217"/>
      <c r="D20" s="217"/>
      <c r="E20" s="217"/>
      <c r="F20" s="217"/>
      <c r="G20" s="217"/>
      <c r="H20" s="217"/>
      <c r="I20" s="217"/>
      <c r="J20" s="217"/>
      <c r="K20" s="217"/>
      <c r="L20" s="217"/>
      <c r="M20" s="217"/>
      <c r="N20" s="217"/>
      <c r="O20" s="217"/>
      <c r="P20" s="217"/>
      <c r="Q20" s="217"/>
      <c r="R20" s="217"/>
      <c r="S20" s="217"/>
    </row>
    <row r="21" spans="1:19" ht="24" customHeight="1">
      <c r="B21" s="222" t="s">
        <v>8</v>
      </c>
      <c r="C21" s="217"/>
      <c r="D21" s="217"/>
      <c r="E21" s="217"/>
      <c r="F21" s="217"/>
      <c r="G21" s="217"/>
      <c r="H21" s="217"/>
      <c r="I21" s="217"/>
      <c r="J21" s="217"/>
      <c r="K21" s="217"/>
      <c r="L21" s="217"/>
      <c r="M21" s="217"/>
      <c r="N21" s="217"/>
      <c r="O21" s="217"/>
      <c r="P21" s="217"/>
      <c r="Q21" s="217"/>
      <c r="R21" s="217"/>
      <c r="S21" s="217"/>
    </row>
    <row r="22" spans="1:19" ht="15.6">
      <c r="B22" s="217"/>
      <c r="C22" s="217"/>
      <c r="D22" s="217"/>
      <c r="E22" s="217"/>
      <c r="F22" s="217"/>
      <c r="G22" s="217"/>
      <c r="H22" s="217"/>
      <c r="I22" s="217"/>
      <c r="J22" s="217"/>
      <c r="K22" s="217"/>
      <c r="L22" s="217"/>
      <c r="M22" s="217"/>
      <c r="N22" s="217"/>
      <c r="O22" s="217"/>
      <c r="P22" s="217"/>
      <c r="Q22" s="217"/>
      <c r="R22" s="217"/>
      <c r="S22" s="217"/>
    </row>
    <row r="23" spans="1:19" ht="15.6">
      <c r="B23" s="217"/>
      <c r="C23" s="217"/>
      <c r="D23" s="217"/>
      <c r="E23" s="217"/>
      <c r="F23" s="217"/>
      <c r="G23" s="217"/>
      <c r="H23" s="217"/>
      <c r="I23" s="217"/>
      <c r="J23" s="217"/>
      <c r="K23" s="217"/>
      <c r="L23" s="217"/>
      <c r="M23" s="217"/>
      <c r="N23" s="217"/>
      <c r="O23" s="217"/>
      <c r="P23" s="217"/>
      <c r="Q23" s="217"/>
      <c r="R23" s="217"/>
      <c r="S23" s="217"/>
    </row>
    <row r="24" spans="1:19" ht="15.6">
      <c r="B24" s="217"/>
      <c r="C24" s="217"/>
      <c r="D24" s="217"/>
      <c r="E24" s="217"/>
      <c r="F24" s="217"/>
      <c r="G24" s="217"/>
      <c r="H24" s="217"/>
      <c r="I24" s="217"/>
      <c r="J24" s="217"/>
      <c r="K24" s="217"/>
      <c r="L24" s="217"/>
      <c r="M24" s="217"/>
      <c r="N24" s="217"/>
      <c r="O24" s="217"/>
      <c r="P24" s="217"/>
      <c r="Q24" s="217"/>
      <c r="R24" s="217"/>
      <c r="S24" s="217"/>
    </row>
    <row r="25" spans="1:19" ht="15.6">
      <c r="B25" s="217"/>
      <c r="C25" s="217"/>
      <c r="D25" s="217"/>
      <c r="E25" s="217"/>
      <c r="F25" s="217"/>
      <c r="G25" s="217"/>
      <c r="H25" s="217"/>
      <c r="I25" s="217"/>
      <c r="J25" s="217"/>
      <c r="K25" s="217"/>
      <c r="L25" s="217"/>
      <c r="M25" s="217"/>
      <c r="N25" s="217"/>
      <c r="O25" s="217"/>
      <c r="P25" s="217"/>
      <c r="Q25" s="217"/>
      <c r="R25" s="217"/>
      <c r="S25" s="217"/>
    </row>
    <row r="26" spans="1:19" ht="15.6">
      <c r="B26" s="217"/>
      <c r="C26" s="217"/>
      <c r="D26" s="217"/>
      <c r="E26" s="217"/>
      <c r="F26" s="217"/>
      <c r="G26" s="217"/>
      <c r="H26" s="217"/>
      <c r="I26" s="217"/>
      <c r="J26" s="217"/>
      <c r="K26" s="217"/>
      <c r="L26" s="217"/>
      <c r="M26" s="217"/>
      <c r="N26" s="217"/>
      <c r="O26" s="217"/>
      <c r="P26" s="217"/>
      <c r="Q26" s="217"/>
      <c r="R26" s="217"/>
      <c r="S26" s="217"/>
    </row>
    <row r="27" spans="1:19" ht="15.6">
      <c r="B27" s="385" t="s">
        <v>9</v>
      </c>
      <c r="C27" s="385"/>
      <c r="D27" s="385"/>
      <c r="E27" s="385"/>
      <c r="F27" s="385"/>
      <c r="G27" s="385"/>
      <c r="H27" s="385"/>
      <c r="I27" s="385"/>
      <c r="J27" s="385"/>
      <c r="K27" s="217"/>
      <c r="L27" s="217"/>
      <c r="M27" s="217"/>
      <c r="N27" s="217"/>
      <c r="O27" s="217"/>
      <c r="P27" s="217"/>
      <c r="Q27" s="217"/>
      <c r="R27" s="217"/>
      <c r="S27" s="217"/>
    </row>
    <row r="28" spans="1:19" ht="15.6">
      <c r="B28" s="385"/>
      <c r="C28" s="385"/>
      <c r="D28" s="385"/>
      <c r="E28" s="385"/>
      <c r="F28" s="385"/>
      <c r="G28" s="385"/>
      <c r="H28" s="385"/>
      <c r="I28" s="385"/>
      <c r="J28" s="385"/>
      <c r="K28" s="217"/>
      <c r="L28" s="217"/>
      <c r="M28" s="217"/>
      <c r="N28" s="217"/>
      <c r="O28" s="217"/>
      <c r="P28" s="217"/>
      <c r="Q28" s="217"/>
      <c r="R28" s="217"/>
      <c r="S28" s="217"/>
    </row>
    <row r="29" spans="1:19" ht="15.6">
      <c r="B29" s="385"/>
      <c r="C29" s="385"/>
      <c r="D29" s="385"/>
      <c r="E29" s="385"/>
      <c r="F29" s="385"/>
      <c r="G29" s="385"/>
      <c r="H29" s="385"/>
      <c r="I29" s="385"/>
      <c r="J29" s="385"/>
      <c r="K29" s="217"/>
      <c r="L29" s="217"/>
      <c r="M29" s="217"/>
      <c r="N29" s="217"/>
      <c r="O29" s="217"/>
      <c r="P29" s="217"/>
      <c r="Q29" s="217"/>
      <c r="R29" s="217"/>
      <c r="S29" s="217"/>
    </row>
    <row r="30" spans="1:19" ht="15.6">
      <c r="B30" s="385"/>
      <c r="C30" s="385"/>
      <c r="D30" s="385"/>
      <c r="E30" s="385"/>
      <c r="F30" s="385"/>
      <c r="G30" s="385"/>
      <c r="H30" s="385"/>
      <c r="I30" s="385"/>
      <c r="J30" s="385"/>
      <c r="K30" s="217"/>
      <c r="L30" s="217"/>
      <c r="M30" s="217"/>
      <c r="N30" s="217"/>
      <c r="O30" s="217"/>
      <c r="P30" s="217"/>
      <c r="Q30" s="217"/>
      <c r="R30" s="217"/>
      <c r="S30" s="217"/>
    </row>
    <row r="31" spans="1:19" ht="15.6">
      <c r="B31" s="385"/>
      <c r="C31" s="385"/>
      <c r="D31" s="385"/>
      <c r="E31" s="385"/>
      <c r="F31" s="385"/>
      <c r="G31" s="385"/>
      <c r="H31" s="385"/>
      <c r="I31" s="385"/>
      <c r="J31" s="385"/>
      <c r="K31" s="217"/>
      <c r="L31" s="217"/>
      <c r="M31" s="217"/>
      <c r="N31" s="217"/>
      <c r="O31" s="217"/>
      <c r="P31" s="217"/>
      <c r="Q31" s="217"/>
      <c r="R31" s="217"/>
      <c r="S31" s="217"/>
    </row>
    <row r="32" spans="1:19" ht="15.6">
      <c r="B32" s="385"/>
      <c r="C32" s="385"/>
      <c r="D32" s="385"/>
      <c r="E32" s="385"/>
      <c r="F32" s="385"/>
      <c r="G32" s="385"/>
      <c r="H32" s="385"/>
      <c r="I32" s="385"/>
      <c r="J32" s="385"/>
      <c r="K32" s="217"/>
      <c r="L32" s="217"/>
      <c r="M32" s="217"/>
      <c r="N32" s="217"/>
      <c r="O32" s="217"/>
      <c r="P32" s="217"/>
      <c r="Q32" s="217"/>
      <c r="R32" s="217"/>
      <c r="S32" s="217"/>
    </row>
    <row r="33" spans="2:19" ht="15.6">
      <c r="B33" s="385"/>
      <c r="C33" s="385"/>
      <c r="D33" s="385"/>
      <c r="E33" s="385"/>
      <c r="F33" s="385"/>
      <c r="G33" s="385"/>
      <c r="H33" s="385"/>
      <c r="I33" s="385"/>
      <c r="J33" s="385"/>
      <c r="K33" s="217"/>
      <c r="L33" s="217"/>
      <c r="M33" s="217"/>
      <c r="N33" s="217"/>
      <c r="O33" s="217"/>
      <c r="P33" s="217"/>
      <c r="Q33" s="217"/>
      <c r="R33" s="217"/>
      <c r="S33" s="217"/>
    </row>
    <row r="34" spans="2:19" ht="15.6">
      <c r="B34" s="385"/>
      <c r="C34" s="385"/>
      <c r="D34" s="385"/>
      <c r="E34" s="385"/>
      <c r="F34" s="385"/>
      <c r="G34" s="385"/>
      <c r="H34" s="385"/>
      <c r="I34" s="385"/>
      <c r="J34" s="385"/>
      <c r="K34" s="217"/>
      <c r="L34" s="217"/>
      <c r="M34" s="217"/>
      <c r="N34" s="217"/>
      <c r="O34" s="217"/>
      <c r="P34" s="217"/>
      <c r="Q34" s="217"/>
      <c r="R34" s="217"/>
      <c r="S34" s="217"/>
    </row>
    <row r="35" spans="2:19" ht="15.6">
      <c r="B35" s="385"/>
      <c r="C35" s="385"/>
      <c r="D35" s="385"/>
      <c r="E35" s="385"/>
      <c r="F35" s="385"/>
      <c r="G35" s="385"/>
      <c r="H35" s="385"/>
      <c r="I35" s="385"/>
      <c r="J35" s="385"/>
      <c r="K35" s="217"/>
      <c r="L35" s="217"/>
      <c r="M35" s="217"/>
      <c r="N35" s="217"/>
      <c r="O35" s="217"/>
      <c r="P35" s="217"/>
      <c r="Q35" s="217"/>
      <c r="R35" s="217"/>
      <c r="S35" s="217"/>
    </row>
    <row r="36" spans="2:19" ht="15.6">
      <c r="B36" s="385"/>
      <c r="C36" s="385"/>
      <c r="D36" s="385"/>
      <c r="E36" s="385"/>
      <c r="F36" s="385"/>
      <c r="G36" s="385"/>
      <c r="H36" s="385"/>
      <c r="I36" s="385"/>
      <c r="J36" s="385"/>
      <c r="K36" s="217"/>
      <c r="L36" s="217"/>
      <c r="M36" s="217"/>
      <c r="N36" s="217"/>
      <c r="O36" s="217"/>
      <c r="P36" s="217"/>
      <c r="Q36" s="217"/>
      <c r="R36" s="217"/>
      <c r="S36" s="217"/>
    </row>
  </sheetData>
  <mergeCells count="1">
    <mergeCell ref="B27:J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FF6A-BB89-4E07-9B28-8C161B6B2058}">
  <dimension ref="A1:AS71"/>
  <sheetViews>
    <sheetView showGridLines="0" workbookViewId="0">
      <selection activeCell="E14" sqref="E14:E18"/>
    </sheetView>
  </sheetViews>
  <sheetFormatPr defaultRowHeight="13.2"/>
  <cols>
    <col min="1" max="1" width="9.109375" style="226"/>
    <col min="4" max="4" width="27.33203125" customWidth="1"/>
    <col min="5" max="5" width="17.6640625" customWidth="1"/>
    <col min="6" max="45" width="9.109375" style="226"/>
  </cols>
  <sheetData>
    <row r="1" spans="2:5" s="226" customFormat="1"/>
    <row r="2" spans="2:5" s="226" customFormat="1"/>
    <row r="3" spans="2:5" ht="15.6">
      <c r="B3" s="386" t="s">
        <v>10</v>
      </c>
      <c r="C3" s="387"/>
      <c r="D3" s="387"/>
      <c r="E3" s="388"/>
    </row>
    <row r="4" spans="2:5" s="226" customFormat="1" ht="15.6">
      <c r="B4" s="231"/>
      <c r="C4" s="231"/>
      <c r="D4" s="231"/>
      <c r="E4" s="227"/>
    </row>
    <row r="5" spans="2:5" s="226" customFormat="1" ht="15.6">
      <c r="B5" s="232" t="s">
        <v>11</v>
      </c>
      <c r="C5" s="231"/>
      <c r="D5" s="231"/>
      <c r="E5" s="227"/>
    </row>
    <row r="6" spans="2:5" ht="15.6">
      <c r="B6" s="228" t="s">
        <v>12</v>
      </c>
      <c r="C6" s="228" t="s">
        <v>13</v>
      </c>
      <c r="D6" s="228" t="s">
        <v>14</v>
      </c>
      <c r="E6" s="228" t="s">
        <v>15</v>
      </c>
    </row>
    <row r="7" spans="2:5" ht="15.6">
      <c r="B7" s="229">
        <v>2</v>
      </c>
      <c r="C7" s="229">
        <v>1</v>
      </c>
      <c r="D7" s="230" t="s">
        <v>16</v>
      </c>
      <c r="E7" s="264"/>
    </row>
    <row r="8" spans="2:5" ht="15.6">
      <c r="B8" s="229">
        <v>3</v>
      </c>
      <c r="C8" s="229">
        <v>1</v>
      </c>
      <c r="D8" s="230" t="s">
        <v>16</v>
      </c>
      <c r="E8" s="264"/>
    </row>
    <row r="9" spans="2:5" ht="15.6">
      <c r="B9" s="229">
        <v>3</v>
      </c>
      <c r="C9" s="229">
        <v>2</v>
      </c>
      <c r="D9" s="230" t="s">
        <v>17</v>
      </c>
      <c r="E9" s="264"/>
    </row>
    <row r="10" spans="2:5" ht="15.6">
      <c r="B10" s="229">
        <v>4</v>
      </c>
      <c r="C10" s="229">
        <v>3</v>
      </c>
      <c r="D10" s="230" t="s">
        <v>18</v>
      </c>
      <c r="E10" s="264"/>
    </row>
    <row r="11" spans="2:5" s="226" customFormat="1" ht="15.6">
      <c r="B11" s="231"/>
      <c r="C11" s="231"/>
      <c r="D11" s="231"/>
      <c r="E11" s="227"/>
    </row>
    <row r="12" spans="2:5" s="226" customFormat="1" ht="15.6">
      <c r="B12" s="232" t="s">
        <v>19</v>
      </c>
      <c r="C12" s="231"/>
      <c r="D12" s="231"/>
      <c r="E12" s="227"/>
    </row>
    <row r="13" spans="2:5" ht="15.6">
      <c r="B13" s="228" t="s">
        <v>12</v>
      </c>
      <c r="C13" s="228" t="s">
        <v>13</v>
      </c>
      <c r="D13" s="228" t="s">
        <v>14</v>
      </c>
      <c r="E13" s="228" t="s">
        <v>15</v>
      </c>
    </row>
    <row r="14" spans="2:5" ht="15.6">
      <c r="B14" s="229" t="s">
        <v>20</v>
      </c>
      <c r="C14" s="229">
        <v>3</v>
      </c>
      <c r="D14" s="230" t="s">
        <v>18</v>
      </c>
      <c r="E14" s="264"/>
    </row>
    <row r="15" spans="2:5" ht="15.6">
      <c r="B15" s="229" t="s">
        <v>21</v>
      </c>
      <c r="C15" s="229">
        <v>1</v>
      </c>
      <c r="D15" s="230" t="s">
        <v>16</v>
      </c>
      <c r="E15" s="264"/>
    </row>
    <row r="16" spans="2:5" ht="15.6">
      <c r="B16" s="229" t="s">
        <v>22</v>
      </c>
      <c r="C16" s="229">
        <v>4</v>
      </c>
      <c r="D16" s="230" t="s">
        <v>23</v>
      </c>
      <c r="E16" s="264"/>
    </row>
    <row r="17" spans="2:5" ht="15.6">
      <c r="B17" s="229">
        <v>3</v>
      </c>
      <c r="C17" s="229">
        <v>5</v>
      </c>
      <c r="D17" s="230" t="s">
        <v>24</v>
      </c>
      <c r="E17" s="264"/>
    </row>
    <row r="18" spans="2:5" ht="15.6">
      <c r="B18" s="229">
        <v>4</v>
      </c>
      <c r="C18" s="229">
        <v>6</v>
      </c>
      <c r="D18" s="230" t="s">
        <v>25</v>
      </c>
      <c r="E18" s="264"/>
    </row>
    <row r="19" spans="2:5" s="226" customFormat="1">
      <c r="B19" s="227"/>
      <c r="C19" s="227"/>
      <c r="D19" s="227"/>
      <c r="E19" s="227"/>
    </row>
    <row r="20" spans="2:5" s="226" customFormat="1">
      <c r="B20" s="227"/>
      <c r="C20" s="227"/>
      <c r="D20" s="227"/>
      <c r="E20" s="227"/>
    </row>
    <row r="21" spans="2:5" s="226" customFormat="1">
      <c r="B21" s="227"/>
      <c r="C21" s="227"/>
      <c r="D21" s="227"/>
      <c r="E21" s="227"/>
    </row>
    <row r="22" spans="2:5" s="226" customFormat="1">
      <c r="B22" s="227"/>
      <c r="C22" s="227"/>
      <c r="D22" s="227"/>
      <c r="E22" s="227"/>
    </row>
    <row r="23" spans="2:5" s="226" customFormat="1">
      <c r="B23" s="227"/>
      <c r="C23" s="227"/>
      <c r="D23" s="227"/>
      <c r="E23" s="227"/>
    </row>
    <row r="24" spans="2:5" s="226" customFormat="1">
      <c r="B24" s="227"/>
      <c r="C24" s="227"/>
      <c r="D24" s="227"/>
      <c r="E24" s="227"/>
    </row>
    <row r="25" spans="2:5" s="226" customFormat="1"/>
    <row r="26" spans="2:5" s="226" customFormat="1"/>
    <row r="27" spans="2:5" s="226" customFormat="1"/>
    <row r="28" spans="2:5" s="226" customFormat="1"/>
    <row r="29" spans="2:5" s="226" customFormat="1"/>
    <row r="30" spans="2:5" s="226" customFormat="1"/>
    <row r="31" spans="2:5" s="226" customFormat="1"/>
    <row r="32" spans="2:5" s="226" customFormat="1"/>
    <row r="33" s="226" customFormat="1"/>
    <row r="34" s="226" customFormat="1"/>
    <row r="35" s="226" customFormat="1"/>
    <row r="36" s="226" customFormat="1"/>
    <row r="37" s="226" customFormat="1"/>
    <row r="38" s="226" customFormat="1"/>
    <row r="39" s="226" customFormat="1"/>
    <row r="40" s="226" customFormat="1"/>
    <row r="41" s="226" customFormat="1"/>
    <row r="42" s="226" customFormat="1"/>
    <row r="43" s="226" customFormat="1"/>
    <row r="44" s="226" customFormat="1"/>
    <row r="45" s="226" customFormat="1"/>
    <row r="46" s="226" customFormat="1"/>
    <row r="47" s="226" customFormat="1"/>
    <row r="48" s="226" customFormat="1"/>
    <row r="49" s="226" customFormat="1"/>
    <row r="50" s="226" customFormat="1"/>
    <row r="51" s="226" customFormat="1"/>
    <row r="52" s="226" customFormat="1"/>
    <row r="53" s="226" customFormat="1"/>
    <row r="54" s="226" customFormat="1"/>
    <row r="55" s="226" customFormat="1"/>
    <row r="56" s="226" customFormat="1"/>
    <row r="57" s="226" customFormat="1"/>
    <row r="58" s="226" customFormat="1"/>
    <row r="59" s="226" customFormat="1"/>
    <row r="60" s="226" customFormat="1"/>
    <row r="61" s="226" customFormat="1"/>
    <row r="62" s="226" customFormat="1"/>
    <row r="63" s="226" customFormat="1"/>
    <row r="64" s="226" customFormat="1"/>
    <row r="65" s="226" customFormat="1"/>
    <row r="66" s="226" customFormat="1"/>
    <row r="67" s="226" customFormat="1"/>
    <row r="68" s="226" customFormat="1"/>
    <row r="69" s="226" customFormat="1"/>
    <row r="70" s="226" customFormat="1"/>
    <row r="71" s="226" customFormat="1"/>
  </sheetData>
  <mergeCells count="1">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D6C2-73FE-48AF-B7A8-33753DDD3904}">
  <dimension ref="A1:BC484"/>
  <sheetViews>
    <sheetView showGridLines="0" topLeftCell="A216" workbookViewId="0">
      <selection activeCell="G253" sqref="G253"/>
    </sheetView>
  </sheetViews>
  <sheetFormatPr defaultColWidth="9.109375" defaultRowHeight="13.8"/>
  <cols>
    <col min="1" max="1" width="9.109375" style="29"/>
    <col min="2" max="2" width="11" style="1" bestFit="1" customWidth="1"/>
    <col min="3" max="3" width="50.109375" style="2" customWidth="1"/>
    <col min="4" max="4" width="7.109375" style="3" customWidth="1"/>
    <col min="5" max="6" width="12.6640625" style="4" customWidth="1"/>
    <col min="7" max="7" width="13.44140625" style="4" bestFit="1" customWidth="1"/>
    <col min="8" max="11" width="9.109375" style="29"/>
    <col min="12" max="12" width="27.44140625" style="29" customWidth="1"/>
    <col min="13" max="13" width="28.33203125" style="29" customWidth="1"/>
    <col min="14" max="55" width="9.109375" style="29"/>
  </cols>
  <sheetData>
    <row r="1" spans="1:55" s="29" customFormat="1" ht="19.2" customHeight="1">
      <c r="B1" s="25"/>
      <c r="C1" s="26"/>
      <c r="D1" s="27"/>
      <c r="E1" s="28"/>
      <c r="F1" s="28"/>
      <c r="G1" s="28"/>
    </row>
    <row r="2" spans="1:55" ht="100.95" customHeight="1">
      <c r="B2"/>
      <c r="D2" s="392" t="s">
        <v>26</v>
      </c>
      <c r="E2" s="392"/>
      <c r="F2" s="392"/>
      <c r="G2" s="392"/>
    </row>
    <row r="3" spans="1:55" ht="15" customHeight="1" thickBot="1">
      <c r="J3" s="381"/>
      <c r="K3" s="381"/>
      <c r="L3" s="381"/>
      <c r="M3" s="381"/>
    </row>
    <row r="4" spans="1:55" ht="15" customHeight="1">
      <c r="B4" s="19" t="s">
        <v>27</v>
      </c>
      <c r="C4" s="390" t="s">
        <v>28</v>
      </c>
      <c r="D4" s="390"/>
      <c r="E4" s="390"/>
      <c r="F4" s="390"/>
      <c r="G4" s="391"/>
      <c r="H4" s="31"/>
      <c r="J4" s="382" t="s">
        <v>268</v>
      </c>
      <c r="K4" s="381"/>
      <c r="L4" s="381"/>
      <c r="M4" s="381"/>
    </row>
    <row r="5" spans="1:55" s="6" customFormat="1" ht="15" customHeight="1" thickBot="1">
      <c r="A5" s="30"/>
      <c r="B5" s="20" t="s">
        <v>29</v>
      </c>
      <c r="C5" s="21" t="s">
        <v>30</v>
      </c>
      <c r="D5" s="22" t="s">
        <v>31</v>
      </c>
      <c r="E5" s="23" t="s">
        <v>32</v>
      </c>
      <c r="F5" s="23" t="s">
        <v>33</v>
      </c>
      <c r="G5" s="24" t="s">
        <v>34</v>
      </c>
      <c r="H5" s="32"/>
      <c r="I5" s="30"/>
      <c r="J5" s="382" t="s">
        <v>270</v>
      </c>
      <c r="K5" s="383"/>
      <c r="L5" s="383"/>
      <c r="M5" s="383"/>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row>
    <row r="6" spans="1:55" ht="15" customHeight="1">
      <c r="B6" s="40" t="s">
        <v>179</v>
      </c>
      <c r="C6" s="44" t="s">
        <v>34</v>
      </c>
      <c r="D6" s="45"/>
      <c r="E6" s="46">
        <v>20000</v>
      </c>
      <c r="F6" s="46"/>
      <c r="G6" s="47">
        <v>20000</v>
      </c>
      <c r="H6" s="336" t="s">
        <v>267</v>
      </c>
      <c r="J6" s="382" t="s">
        <v>271</v>
      </c>
      <c r="K6" s="381"/>
      <c r="L6" s="381"/>
      <c r="M6" s="381"/>
    </row>
    <row r="7" spans="1:55" ht="15" customHeight="1">
      <c r="B7" s="97" t="s">
        <v>179</v>
      </c>
      <c r="C7" s="101" t="s">
        <v>183</v>
      </c>
      <c r="D7" s="102" t="s">
        <v>180</v>
      </c>
      <c r="E7" s="103">
        <v>8833</v>
      </c>
      <c r="F7" s="103"/>
      <c r="G7" s="104">
        <f>G6+E7</f>
        <v>28833</v>
      </c>
      <c r="H7" s="336" t="s">
        <v>267</v>
      </c>
      <c r="J7" s="381"/>
      <c r="K7" s="381"/>
      <c r="L7" s="381"/>
      <c r="M7" s="381"/>
    </row>
    <row r="8" spans="1:55" ht="15" customHeight="1">
      <c r="B8" s="313" t="s">
        <v>179</v>
      </c>
      <c r="C8" s="101" t="s">
        <v>185</v>
      </c>
      <c r="D8" s="102" t="s">
        <v>35</v>
      </c>
      <c r="E8" s="103"/>
      <c r="F8" s="103">
        <v>7885</v>
      </c>
      <c r="G8" s="104">
        <f>G7-F8</f>
        <v>20948</v>
      </c>
      <c r="H8" s="336" t="s">
        <v>267</v>
      </c>
      <c r="J8" s="384" t="s">
        <v>269</v>
      </c>
      <c r="K8" s="381"/>
      <c r="L8" s="381"/>
      <c r="M8" s="381"/>
    </row>
    <row r="9" spans="1:55" ht="15" customHeight="1" thickBot="1">
      <c r="B9" s="106"/>
      <c r="C9" s="150"/>
      <c r="D9" s="163"/>
      <c r="E9" s="164"/>
      <c r="F9" s="164"/>
      <c r="G9" s="165"/>
      <c r="H9" s="31"/>
      <c r="J9" s="381"/>
      <c r="K9" s="381"/>
      <c r="L9" s="381"/>
      <c r="M9" s="381"/>
    </row>
    <row r="10" spans="1:55" ht="15" customHeight="1">
      <c r="B10" s="19" t="s">
        <v>36</v>
      </c>
      <c r="C10" s="390" t="s">
        <v>37</v>
      </c>
      <c r="D10" s="390"/>
      <c r="E10" s="390"/>
      <c r="F10" s="390"/>
      <c r="G10" s="391"/>
      <c r="H10" s="31"/>
      <c r="J10" s="381"/>
      <c r="K10" s="381"/>
      <c r="L10" s="381"/>
      <c r="M10" s="381"/>
    </row>
    <row r="11" spans="1:55" ht="15" customHeight="1" thickBot="1">
      <c r="B11" s="20" t="s">
        <v>29</v>
      </c>
      <c r="C11" s="21" t="s">
        <v>30</v>
      </c>
      <c r="D11" s="22" t="s">
        <v>31</v>
      </c>
      <c r="E11" s="23" t="s">
        <v>32</v>
      </c>
      <c r="F11" s="23" t="s">
        <v>33</v>
      </c>
      <c r="G11" s="24" t="s">
        <v>34</v>
      </c>
      <c r="H11" s="31"/>
      <c r="J11" s="381"/>
      <c r="K11" s="381"/>
      <c r="L11" s="381"/>
      <c r="M11" s="381"/>
    </row>
    <row r="12" spans="1:55" ht="15" customHeight="1">
      <c r="B12" s="316" t="s">
        <v>179</v>
      </c>
      <c r="C12" s="317" t="s">
        <v>260</v>
      </c>
      <c r="D12" s="318" t="s">
        <v>213</v>
      </c>
      <c r="E12" s="319">
        <v>27500</v>
      </c>
      <c r="F12" s="319"/>
      <c r="G12" s="320">
        <v>27500</v>
      </c>
      <c r="H12" s="31"/>
    </row>
    <row r="13" spans="1:55" ht="15" customHeight="1">
      <c r="B13" s="97"/>
      <c r="C13" s="193"/>
      <c r="D13" s="194"/>
      <c r="E13" s="195"/>
      <c r="F13" s="195"/>
      <c r="G13" s="196"/>
      <c r="H13" s="31"/>
    </row>
    <row r="14" spans="1:55" ht="15" customHeight="1">
      <c r="B14" s="9"/>
      <c r="C14" s="101"/>
      <c r="D14" s="102"/>
      <c r="E14" s="103"/>
      <c r="F14" s="103"/>
      <c r="G14" s="104"/>
      <c r="H14" s="31"/>
    </row>
    <row r="15" spans="1:55" ht="15" customHeight="1" thickBot="1">
      <c r="B15" s="14"/>
      <c r="C15" s="5"/>
      <c r="D15" s="15"/>
      <c r="E15" s="16"/>
      <c r="F15" s="16"/>
      <c r="G15" s="16"/>
      <c r="H15" s="31"/>
    </row>
    <row r="16" spans="1:55" ht="15" customHeight="1">
      <c r="B16" s="19" t="s">
        <v>38</v>
      </c>
      <c r="C16" s="390" t="s">
        <v>39</v>
      </c>
      <c r="D16" s="390"/>
      <c r="E16" s="390"/>
      <c r="F16" s="390"/>
      <c r="G16" s="391"/>
      <c r="H16" s="31"/>
    </row>
    <row r="17" spans="2:15" ht="15" customHeight="1" thickBot="1">
      <c r="B17" s="20" t="s">
        <v>29</v>
      </c>
      <c r="C17" s="21" t="s">
        <v>30</v>
      </c>
      <c r="D17" s="22" t="s">
        <v>31</v>
      </c>
      <c r="E17" s="23" t="s">
        <v>32</v>
      </c>
      <c r="F17" s="23" t="s">
        <v>33</v>
      </c>
      <c r="G17" s="24" t="s">
        <v>34</v>
      </c>
      <c r="H17" s="31"/>
    </row>
    <row r="18" spans="2:15" ht="15" customHeight="1">
      <c r="B18" s="40" t="s">
        <v>179</v>
      </c>
      <c r="C18" s="44" t="s">
        <v>34</v>
      </c>
      <c r="D18" s="45"/>
      <c r="E18" s="46">
        <v>42000</v>
      </c>
      <c r="F18" s="46"/>
      <c r="G18" s="47">
        <v>42000</v>
      </c>
      <c r="H18" s="31"/>
    </row>
    <row r="19" spans="2:15" ht="15" customHeight="1">
      <c r="B19" s="105" t="s">
        <v>179</v>
      </c>
      <c r="C19" s="101" t="s">
        <v>39</v>
      </c>
      <c r="D19" s="102" t="s">
        <v>180</v>
      </c>
      <c r="E19" s="103"/>
      <c r="F19" s="103">
        <v>2783</v>
      </c>
      <c r="G19" s="104">
        <f>G18-F19</f>
        <v>39217</v>
      </c>
      <c r="H19" s="31"/>
    </row>
    <row r="20" spans="2:15" ht="15" customHeight="1">
      <c r="B20" s="313" t="s">
        <v>179</v>
      </c>
      <c r="C20" s="101" t="s">
        <v>184</v>
      </c>
      <c r="D20" s="102" t="s">
        <v>180</v>
      </c>
      <c r="E20" s="103"/>
      <c r="F20" s="103">
        <v>55</v>
      </c>
      <c r="G20" s="104">
        <f>G19-F20</f>
        <v>39162</v>
      </c>
      <c r="H20" s="31"/>
    </row>
    <row r="21" spans="2:15" ht="15" customHeight="1">
      <c r="B21" s="313" t="s">
        <v>179</v>
      </c>
      <c r="C21" s="101" t="s">
        <v>189</v>
      </c>
      <c r="D21" s="102" t="s">
        <v>190</v>
      </c>
      <c r="E21" s="103">
        <v>15059</v>
      </c>
      <c r="F21" s="103"/>
      <c r="G21" s="104">
        <f>G20+E21</f>
        <v>54221</v>
      </c>
      <c r="H21" s="31"/>
    </row>
    <row r="22" spans="2:15" ht="15" customHeight="1">
      <c r="B22" s="197" t="s">
        <v>179</v>
      </c>
      <c r="C22" s="193" t="s">
        <v>257</v>
      </c>
      <c r="D22" s="194" t="s">
        <v>213</v>
      </c>
      <c r="E22" s="195"/>
      <c r="F22" s="195">
        <v>4400</v>
      </c>
      <c r="G22" s="196">
        <f>G21-F22</f>
        <v>49821</v>
      </c>
      <c r="H22" s="31"/>
    </row>
    <row r="23" spans="2:15" ht="15" customHeight="1">
      <c r="B23" s="197" t="s">
        <v>179</v>
      </c>
      <c r="C23" s="193" t="s">
        <v>257</v>
      </c>
      <c r="D23" s="194" t="s">
        <v>213</v>
      </c>
      <c r="E23" s="195">
        <v>2200</v>
      </c>
      <c r="F23" s="195"/>
      <c r="G23" s="196">
        <f>G22+E23</f>
        <v>52021</v>
      </c>
      <c r="H23" s="31"/>
    </row>
    <row r="24" spans="2:15" ht="15" customHeight="1" thickBot="1">
      <c r="B24" s="14"/>
      <c r="C24" s="5"/>
      <c r="D24" s="15"/>
      <c r="E24" s="16"/>
      <c r="F24" s="16"/>
      <c r="G24" s="16"/>
      <c r="H24" s="31"/>
    </row>
    <row r="25" spans="2:15" ht="15" customHeight="1">
      <c r="B25" s="19" t="s">
        <v>40</v>
      </c>
      <c r="C25" s="390" t="s">
        <v>41</v>
      </c>
      <c r="D25" s="390"/>
      <c r="E25" s="390"/>
      <c r="F25" s="390"/>
      <c r="G25" s="391"/>
      <c r="H25" s="31"/>
      <c r="L25" s="389"/>
      <c r="M25" s="389"/>
      <c r="O25" s="114"/>
    </row>
    <row r="26" spans="2:15" ht="15" customHeight="1" thickBot="1">
      <c r="B26" s="20" t="s">
        <v>29</v>
      </c>
      <c r="C26" s="21" t="s">
        <v>30</v>
      </c>
      <c r="D26" s="22" t="s">
        <v>31</v>
      </c>
      <c r="E26" s="23" t="s">
        <v>32</v>
      </c>
      <c r="F26" s="23" t="s">
        <v>33</v>
      </c>
      <c r="G26" s="24" t="s">
        <v>34</v>
      </c>
      <c r="H26" s="31"/>
      <c r="L26" s="76"/>
      <c r="M26" s="115"/>
      <c r="O26" s="116"/>
    </row>
    <row r="27" spans="2:15" ht="15" customHeight="1">
      <c r="B27" s="40" t="s">
        <v>179</v>
      </c>
      <c r="C27" s="44" t="s">
        <v>34</v>
      </c>
      <c r="D27" s="45"/>
      <c r="E27" s="46">
        <v>1212</v>
      </c>
      <c r="F27" s="46"/>
      <c r="G27" s="47">
        <f>E27</f>
        <v>1212</v>
      </c>
      <c r="H27" s="31"/>
      <c r="J27" s="117"/>
      <c r="L27" s="113"/>
      <c r="M27" s="112"/>
      <c r="O27" s="113"/>
    </row>
    <row r="28" spans="2:15" ht="15" customHeight="1">
      <c r="B28" s="197" t="s">
        <v>179</v>
      </c>
      <c r="C28" s="193" t="s">
        <v>114</v>
      </c>
      <c r="D28" s="194" t="s">
        <v>213</v>
      </c>
      <c r="E28" s="195"/>
      <c r="F28" s="195">
        <v>101</v>
      </c>
      <c r="G28" s="196">
        <f>G27-F28</f>
        <v>1111</v>
      </c>
      <c r="H28" s="31"/>
    </row>
    <row r="29" spans="2:15" ht="15" customHeight="1">
      <c r="B29" s="9"/>
      <c r="C29" s="10"/>
      <c r="D29" s="11"/>
      <c r="E29" s="12"/>
      <c r="F29" s="12"/>
      <c r="G29" s="13"/>
      <c r="H29" s="31"/>
    </row>
    <row r="30" spans="2:15" ht="15" customHeight="1" thickBot="1">
      <c r="B30" s="14"/>
      <c r="C30" s="5"/>
      <c r="D30" s="15"/>
      <c r="E30" s="16"/>
      <c r="F30" s="16"/>
      <c r="G30" s="16"/>
      <c r="H30" s="31"/>
    </row>
    <row r="31" spans="2:15" ht="15" customHeight="1">
      <c r="B31" s="19" t="s">
        <v>42</v>
      </c>
      <c r="C31" s="390" t="s">
        <v>43</v>
      </c>
      <c r="D31" s="390"/>
      <c r="E31" s="390"/>
      <c r="F31" s="390"/>
      <c r="G31" s="391"/>
      <c r="H31" s="31"/>
    </row>
    <row r="32" spans="2:15" ht="15" customHeight="1" thickBot="1">
      <c r="B32" s="20" t="s">
        <v>29</v>
      </c>
      <c r="C32" s="21" t="s">
        <v>30</v>
      </c>
      <c r="D32" s="22" t="s">
        <v>31</v>
      </c>
      <c r="E32" s="23" t="s">
        <v>32</v>
      </c>
      <c r="F32" s="23" t="s">
        <v>33</v>
      </c>
      <c r="G32" s="24" t="s">
        <v>34</v>
      </c>
      <c r="H32" s="31"/>
    </row>
    <row r="33" spans="2:13" ht="15" customHeight="1">
      <c r="B33" s="40" t="s">
        <v>179</v>
      </c>
      <c r="C33" s="44" t="s">
        <v>34</v>
      </c>
      <c r="D33" s="45"/>
      <c r="E33" s="46"/>
      <c r="F33" s="46"/>
      <c r="G33" s="47">
        <v>0</v>
      </c>
      <c r="H33" s="31"/>
    </row>
    <row r="34" spans="2:13" ht="15" customHeight="1">
      <c r="B34" s="195" t="s">
        <v>179</v>
      </c>
      <c r="C34" s="195" t="s">
        <v>258</v>
      </c>
      <c r="D34" s="312" t="s">
        <v>213</v>
      </c>
      <c r="E34" s="195">
        <v>4000</v>
      </c>
      <c r="F34" s="195"/>
      <c r="G34" s="196">
        <f>-E34</f>
        <v>-4000</v>
      </c>
      <c r="H34" s="31"/>
    </row>
    <row r="35" spans="2:13" ht="15" customHeight="1">
      <c r="B35" s="195" t="s">
        <v>179</v>
      </c>
      <c r="C35" s="195" t="s">
        <v>259</v>
      </c>
      <c r="D35" s="194" t="s">
        <v>213</v>
      </c>
      <c r="E35" s="195"/>
      <c r="F35" s="195">
        <v>4200</v>
      </c>
      <c r="G35" s="196">
        <f>G34+F35</f>
        <v>200</v>
      </c>
      <c r="H35" s="31"/>
    </row>
    <row r="36" spans="2:13" ht="15" customHeight="1">
      <c r="B36" s="195" t="s">
        <v>179</v>
      </c>
      <c r="C36" s="195" t="s">
        <v>258</v>
      </c>
      <c r="D36" s="194" t="s">
        <v>213</v>
      </c>
      <c r="E36" s="195"/>
      <c r="F36" s="195">
        <v>2000</v>
      </c>
      <c r="G36" s="196">
        <f>G35+F36</f>
        <v>2200</v>
      </c>
      <c r="H36" s="31"/>
    </row>
    <row r="37" spans="2:13" ht="15" customHeight="1" thickBot="1">
      <c r="B37" s="14"/>
      <c r="C37" s="5"/>
      <c r="D37" s="15"/>
      <c r="E37" s="16"/>
      <c r="F37" s="16"/>
      <c r="G37" s="16"/>
      <c r="H37" s="31"/>
    </row>
    <row r="38" spans="2:13" ht="15" customHeight="1">
      <c r="B38" s="19" t="s">
        <v>45</v>
      </c>
      <c r="C38" s="390" t="s">
        <v>46</v>
      </c>
      <c r="D38" s="390" t="s">
        <v>47</v>
      </c>
      <c r="E38" s="390"/>
      <c r="F38" s="390" t="s">
        <v>48</v>
      </c>
      <c r="G38" s="391"/>
      <c r="H38" s="31"/>
    </row>
    <row r="39" spans="2:13" ht="15" customHeight="1" thickBot="1">
      <c r="B39" s="20" t="s">
        <v>29</v>
      </c>
      <c r="C39" s="21" t="s">
        <v>30</v>
      </c>
      <c r="D39" s="22" t="s">
        <v>31</v>
      </c>
      <c r="E39" s="23" t="s">
        <v>32</v>
      </c>
      <c r="F39" s="23" t="s">
        <v>33</v>
      </c>
      <c r="G39" s="24" t="s">
        <v>34</v>
      </c>
      <c r="H39" s="31"/>
    </row>
    <row r="40" spans="2:13" ht="15" customHeight="1">
      <c r="B40" s="40"/>
      <c r="C40" s="44"/>
      <c r="D40" s="42"/>
      <c r="E40" s="43"/>
      <c r="F40" s="43"/>
      <c r="G40" s="39"/>
      <c r="H40" s="31"/>
    </row>
    <row r="41" spans="2:13" ht="15" customHeight="1">
      <c r="B41" s="9"/>
      <c r="C41" s="10"/>
      <c r="D41" s="11"/>
      <c r="E41" s="12"/>
      <c r="F41" s="12"/>
      <c r="G41" s="13"/>
      <c r="H41" s="31"/>
      <c r="K41" s="118"/>
      <c r="L41" s="119"/>
      <c r="M41" s="119"/>
    </row>
    <row r="42" spans="2:13" ht="15" customHeight="1">
      <c r="B42" s="9"/>
      <c r="C42" s="10"/>
      <c r="D42" s="11"/>
      <c r="E42" s="12"/>
      <c r="F42" s="12"/>
      <c r="G42" s="13"/>
      <c r="H42" s="31"/>
      <c r="K42" s="119"/>
      <c r="L42" s="118"/>
      <c r="M42" s="118"/>
    </row>
    <row r="43" spans="2:13" ht="15" customHeight="1" thickBot="1">
      <c r="B43" s="14"/>
      <c r="C43" s="5"/>
      <c r="D43" s="15"/>
      <c r="E43" s="16"/>
      <c r="F43" s="16"/>
      <c r="G43" s="16"/>
      <c r="H43" s="31"/>
      <c r="K43" s="119"/>
      <c r="L43" s="118"/>
      <c r="M43" s="118"/>
    </row>
    <row r="44" spans="2:13" ht="15" customHeight="1">
      <c r="B44" s="19" t="s">
        <v>49</v>
      </c>
      <c r="C44" s="390" t="s">
        <v>50</v>
      </c>
      <c r="D44" s="390"/>
      <c r="E44" s="390"/>
      <c r="F44" s="390"/>
      <c r="G44" s="391"/>
      <c r="H44" s="31"/>
    </row>
    <row r="45" spans="2:13" ht="15" customHeight="1" thickBot="1">
      <c r="B45" s="20" t="s">
        <v>29</v>
      </c>
      <c r="C45" s="20" t="s">
        <v>30</v>
      </c>
      <c r="D45" s="20" t="s">
        <v>31</v>
      </c>
      <c r="E45" s="20" t="s">
        <v>32</v>
      </c>
      <c r="F45" s="20" t="s">
        <v>33</v>
      </c>
      <c r="G45" s="20" t="s">
        <v>34</v>
      </c>
      <c r="H45" s="31"/>
    </row>
    <row r="46" spans="2:13" ht="15" customHeight="1">
      <c r="B46" s="40" t="s">
        <v>179</v>
      </c>
      <c r="C46" s="44" t="s">
        <v>34</v>
      </c>
      <c r="D46" s="42"/>
      <c r="E46" s="43">
        <v>85000</v>
      </c>
      <c r="F46" s="43"/>
      <c r="G46" s="39">
        <v>85000</v>
      </c>
      <c r="H46" s="31"/>
    </row>
    <row r="47" spans="2:13" ht="15" customHeight="1">
      <c r="B47" s="197" t="s">
        <v>179</v>
      </c>
      <c r="C47" s="193" t="s">
        <v>51</v>
      </c>
      <c r="D47" s="194" t="s">
        <v>213</v>
      </c>
      <c r="E47" s="195"/>
      <c r="F47" s="195">
        <v>1000</v>
      </c>
      <c r="G47" s="196">
        <f>G46-F47</f>
        <v>84000</v>
      </c>
      <c r="H47" s="31"/>
    </row>
    <row r="48" spans="2:13" ht="15" customHeight="1">
      <c r="B48" s="9"/>
      <c r="C48" s="10"/>
      <c r="D48" s="11"/>
      <c r="E48" s="12"/>
      <c r="F48" s="12"/>
      <c r="G48" s="13"/>
      <c r="H48" s="31"/>
    </row>
    <row r="49" spans="2:8" ht="15" customHeight="1" thickBot="1">
      <c r="B49" s="14"/>
      <c r="C49" s="5"/>
      <c r="D49" s="15"/>
      <c r="E49" s="16"/>
      <c r="F49" s="16"/>
      <c r="G49" s="16"/>
      <c r="H49" s="31"/>
    </row>
    <row r="50" spans="2:8" ht="15" customHeight="1">
      <c r="B50" s="19" t="s">
        <v>52</v>
      </c>
      <c r="C50" s="390" t="s">
        <v>53</v>
      </c>
      <c r="D50" s="390"/>
      <c r="E50" s="390"/>
      <c r="F50" s="390"/>
      <c r="G50" s="391"/>
      <c r="H50" s="31"/>
    </row>
    <row r="51" spans="2:8" ht="15" customHeight="1" thickBot="1">
      <c r="B51" s="20" t="s">
        <v>29</v>
      </c>
      <c r="C51" s="20" t="s">
        <v>30</v>
      </c>
      <c r="D51" s="20" t="s">
        <v>31</v>
      </c>
      <c r="E51" s="20" t="s">
        <v>32</v>
      </c>
      <c r="F51" s="20" t="s">
        <v>33</v>
      </c>
      <c r="G51" s="20" t="s">
        <v>34</v>
      </c>
      <c r="H51" s="31"/>
    </row>
    <row r="52" spans="2:8" ht="15" customHeight="1">
      <c r="B52" s="40" t="s">
        <v>179</v>
      </c>
      <c r="C52" s="44" t="s">
        <v>34</v>
      </c>
      <c r="D52" s="45"/>
      <c r="E52" s="46">
        <v>23410</v>
      </c>
      <c r="F52" s="46"/>
      <c r="G52" s="47">
        <v>23410</v>
      </c>
      <c r="H52" s="31"/>
    </row>
    <row r="53" spans="2:8" ht="15" customHeight="1">
      <c r="B53" s="9"/>
      <c r="C53" s="10"/>
      <c r="D53" s="11"/>
      <c r="E53" s="12"/>
      <c r="F53" s="12"/>
      <c r="G53" s="13"/>
      <c r="H53" s="31"/>
    </row>
    <row r="54" spans="2:8" ht="15" customHeight="1">
      <c r="B54" s="9"/>
      <c r="C54" s="10"/>
      <c r="D54" s="11"/>
      <c r="E54" s="12"/>
      <c r="F54" s="12"/>
      <c r="G54" s="13"/>
      <c r="H54" s="31"/>
    </row>
    <row r="55" spans="2:8" ht="15" customHeight="1" thickBot="1">
      <c r="B55" s="14"/>
      <c r="C55" s="5"/>
      <c r="D55" s="15"/>
      <c r="E55" s="16"/>
      <c r="F55" s="16"/>
      <c r="G55" s="16"/>
      <c r="H55" s="31"/>
    </row>
    <row r="56" spans="2:8" ht="15" customHeight="1">
      <c r="B56" s="19" t="s">
        <v>54</v>
      </c>
      <c r="C56" s="390" t="s">
        <v>55</v>
      </c>
      <c r="D56" s="390"/>
      <c r="E56" s="390"/>
      <c r="F56" s="390"/>
      <c r="G56" s="391"/>
      <c r="H56" s="31"/>
    </row>
    <row r="57" spans="2:8" ht="15" customHeight="1" thickBot="1">
      <c r="B57" s="20" t="s">
        <v>29</v>
      </c>
      <c r="C57" s="20" t="s">
        <v>30</v>
      </c>
      <c r="D57" s="20" t="s">
        <v>31</v>
      </c>
      <c r="E57" s="20" t="s">
        <v>32</v>
      </c>
      <c r="F57" s="20" t="s">
        <v>33</v>
      </c>
      <c r="G57" s="20" t="s">
        <v>34</v>
      </c>
      <c r="H57" s="31"/>
    </row>
    <row r="58" spans="2:8" ht="15" customHeight="1">
      <c r="B58" s="40" t="s">
        <v>179</v>
      </c>
      <c r="C58" s="44" t="s">
        <v>34</v>
      </c>
      <c r="D58" s="42"/>
      <c r="E58" s="43"/>
      <c r="F58" s="43">
        <v>9275</v>
      </c>
      <c r="G58" s="39">
        <v>9275</v>
      </c>
      <c r="H58" s="31"/>
    </row>
    <row r="59" spans="2:8" ht="15" customHeight="1">
      <c r="B59" s="197" t="s">
        <v>179</v>
      </c>
      <c r="C59" s="193" t="s">
        <v>207</v>
      </c>
      <c r="D59" s="194" t="s">
        <v>213</v>
      </c>
      <c r="E59" s="195"/>
      <c r="F59" s="195">
        <f>'Tab 3 - General Journal'!G47</f>
        <v>2824</v>
      </c>
      <c r="G59" s="196">
        <f>G58+F59</f>
        <v>12099</v>
      </c>
      <c r="H59" s="305"/>
    </row>
    <row r="60" spans="2:8" ht="15" customHeight="1">
      <c r="B60" s="9"/>
      <c r="C60" s="10"/>
      <c r="D60" s="11"/>
      <c r="E60" s="12"/>
      <c r="F60" s="12"/>
      <c r="G60" s="13"/>
      <c r="H60" s="31"/>
    </row>
    <row r="61" spans="2:8" ht="15" customHeight="1" thickBot="1">
      <c r="B61" s="14"/>
      <c r="C61" s="5"/>
      <c r="D61" s="15"/>
      <c r="E61" s="16"/>
      <c r="F61" s="16"/>
      <c r="G61" s="16"/>
      <c r="H61" s="31"/>
    </row>
    <row r="62" spans="2:8" ht="15" customHeight="1">
      <c r="B62" s="19" t="s">
        <v>57</v>
      </c>
      <c r="C62" s="390" t="s">
        <v>58</v>
      </c>
      <c r="D62" s="390"/>
      <c r="E62" s="390"/>
      <c r="F62" s="390"/>
      <c r="G62" s="391"/>
      <c r="H62" s="31"/>
    </row>
    <row r="63" spans="2:8" ht="15" customHeight="1" thickBot="1">
      <c r="B63" s="20" t="s">
        <v>29</v>
      </c>
      <c r="C63" s="20" t="s">
        <v>30</v>
      </c>
      <c r="D63" s="20" t="s">
        <v>31</v>
      </c>
      <c r="E63" s="20" t="s">
        <v>32</v>
      </c>
      <c r="F63" s="20" t="s">
        <v>33</v>
      </c>
      <c r="G63" s="20" t="s">
        <v>34</v>
      </c>
      <c r="H63" s="31"/>
    </row>
    <row r="64" spans="2:8" ht="15" customHeight="1">
      <c r="B64" s="40" t="s">
        <v>179</v>
      </c>
      <c r="C64" s="44" t="s">
        <v>34</v>
      </c>
      <c r="D64" s="42"/>
      <c r="E64" s="43">
        <v>40000</v>
      </c>
      <c r="F64" s="43"/>
      <c r="G64" s="39">
        <v>40000</v>
      </c>
      <c r="H64" s="31"/>
    </row>
    <row r="65" spans="2:8" ht="15" customHeight="1">
      <c r="B65" s="197" t="s">
        <v>179</v>
      </c>
      <c r="C65" s="193" t="s">
        <v>260</v>
      </c>
      <c r="D65" s="194" t="s">
        <v>213</v>
      </c>
      <c r="E65" s="195"/>
      <c r="F65" s="195">
        <v>40000</v>
      </c>
      <c r="G65" s="196">
        <f>G64-F65</f>
        <v>0</v>
      </c>
      <c r="H65" s="31"/>
    </row>
    <row r="66" spans="2:8" ht="15" customHeight="1">
      <c r="B66" s="197"/>
      <c r="C66" s="193"/>
      <c r="D66" s="194"/>
      <c r="E66" s="195"/>
      <c r="F66" s="195"/>
      <c r="G66" s="196"/>
      <c r="H66" s="31"/>
    </row>
    <row r="67" spans="2:8" ht="15" customHeight="1">
      <c r="B67" s="197"/>
      <c r="C67" s="193"/>
      <c r="D67" s="194"/>
      <c r="E67" s="195"/>
      <c r="F67" s="195"/>
      <c r="G67" s="196"/>
      <c r="H67" s="31"/>
    </row>
    <row r="68" spans="2:8" ht="15" customHeight="1" thickBot="1">
      <c r="B68" s="14"/>
      <c r="C68" s="5"/>
      <c r="D68" s="15"/>
      <c r="E68" s="16"/>
      <c r="F68" s="16"/>
      <c r="G68" s="16"/>
      <c r="H68" s="31"/>
    </row>
    <row r="69" spans="2:8" ht="15" customHeight="1">
      <c r="B69" s="19" t="s">
        <v>59</v>
      </c>
      <c r="C69" s="390" t="s">
        <v>60</v>
      </c>
      <c r="D69" s="390"/>
      <c r="E69" s="390"/>
      <c r="F69" s="390"/>
      <c r="G69" s="391"/>
      <c r="H69" s="31"/>
    </row>
    <row r="70" spans="2:8" ht="15" customHeight="1" thickBot="1">
      <c r="B70" s="20" t="s">
        <v>29</v>
      </c>
      <c r="C70" s="20" t="s">
        <v>30</v>
      </c>
      <c r="D70" s="20" t="s">
        <v>31</v>
      </c>
      <c r="E70" s="20" t="s">
        <v>32</v>
      </c>
      <c r="F70" s="20" t="s">
        <v>33</v>
      </c>
      <c r="G70" s="20" t="s">
        <v>34</v>
      </c>
      <c r="H70" s="31"/>
    </row>
    <row r="71" spans="2:8" ht="15" customHeight="1">
      <c r="B71" s="40" t="s">
        <v>179</v>
      </c>
      <c r="C71" s="44" t="s">
        <v>34</v>
      </c>
      <c r="D71" s="42"/>
      <c r="E71" s="43">
        <v>0</v>
      </c>
      <c r="F71" s="43"/>
      <c r="G71" s="39">
        <v>0</v>
      </c>
      <c r="H71" s="31"/>
    </row>
    <row r="72" spans="2:8" ht="15" customHeight="1">
      <c r="B72" s="197" t="s">
        <v>179</v>
      </c>
      <c r="C72" s="193" t="s">
        <v>207</v>
      </c>
      <c r="D72" s="194" t="s">
        <v>213</v>
      </c>
      <c r="E72" s="195"/>
      <c r="F72" s="195">
        <v>3835</v>
      </c>
      <c r="G72" s="196">
        <f>G71+F72</f>
        <v>3835</v>
      </c>
      <c r="H72" s="31"/>
    </row>
    <row r="73" spans="2:8" ht="15" customHeight="1">
      <c r="B73" s="197" t="s">
        <v>179</v>
      </c>
      <c r="C73" s="193" t="s">
        <v>260</v>
      </c>
      <c r="D73" s="194" t="s">
        <v>213</v>
      </c>
      <c r="E73" s="195">
        <f>+F72</f>
        <v>3835</v>
      </c>
      <c r="F73" s="195"/>
      <c r="G73" s="196">
        <v>0</v>
      </c>
      <c r="H73" s="31"/>
    </row>
    <row r="74" spans="2:8" ht="15" customHeight="1" thickBot="1">
      <c r="B74" s="14"/>
      <c r="C74" s="5"/>
      <c r="D74" s="15"/>
      <c r="E74" s="16"/>
      <c r="F74" s="16"/>
      <c r="G74" s="16"/>
      <c r="H74" s="31"/>
    </row>
    <row r="75" spans="2:8" ht="15" customHeight="1">
      <c r="B75" s="19" t="s">
        <v>61</v>
      </c>
      <c r="C75" s="390" t="s">
        <v>62</v>
      </c>
      <c r="D75" s="390"/>
      <c r="E75" s="390"/>
      <c r="F75" s="390"/>
      <c r="G75" s="391"/>
      <c r="H75" s="31"/>
    </row>
    <row r="76" spans="2:8" ht="15" thickBot="1">
      <c r="B76" s="20" t="s">
        <v>29</v>
      </c>
      <c r="C76" s="20" t="s">
        <v>30</v>
      </c>
      <c r="D76" s="20" t="s">
        <v>31</v>
      </c>
      <c r="E76" s="20" t="s">
        <v>32</v>
      </c>
      <c r="F76" s="20" t="s">
        <v>33</v>
      </c>
      <c r="G76" s="20" t="s">
        <v>34</v>
      </c>
      <c r="H76" s="31"/>
    </row>
    <row r="77" spans="2:8" ht="14.4">
      <c r="B77" s="40" t="s">
        <v>179</v>
      </c>
      <c r="C77" s="44" t="s">
        <v>34</v>
      </c>
      <c r="D77" s="42"/>
      <c r="E77" s="43">
        <v>1090</v>
      </c>
      <c r="F77" s="43"/>
      <c r="G77" s="39">
        <f>E77</f>
        <v>1090</v>
      </c>
      <c r="H77" s="339"/>
    </row>
    <row r="78" spans="2:8" ht="15" customHeight="1">
      <c r="B78" s="9"/>
      <c r="C78" s="193"/>
      <c r="D78" s="194"/>
      <c r="E78" s="195"/>
      <c r="F78" s="195"/>
      <c r="G78" s="196"/>
      <c r="H78" s="31"/>
    </row>
    <row r="79" spans="2:8" ht="15" customHeight="1">
      <c r="B79" s="9"/>
      <c r="C79" s="10"/>
      <c r="D79" s="11"/>
      <c r="E79" s="12"/>
      <c r="F79" s="12"/>
      <c r="G79" s="13"/>
      <c r="H79" s="31"/>
    </row>
    <row r="80" spans="2:8" ht="15" customHeight="1" thickBot="1">
      <c r="B80" s="106"/>
      <c r="C80" s="136"/>
      <c r="D80" s="137"/>
      <c r="E80" s="138"/>
      <c r="F80" s="138"/>
      <c r="G80" s="16"/>
      <c r="H80" s="31"/>
    </row>
    <row r="81" spans="2:8" ht="15" customHeight="1">
      <c r="B81" s="19" t="s">
        <v>63</v>
      </c>
      <c r="C81" s="390" t="s">
        <v>64</v>
      </c>
      <c r="D81" s="390"/>
      <c r="E81" s="390"/>
      <c r="F81" s="390"/>
      <c r="G81" s="391"/>
      <c r="H81" s="31"/>
    </row>
    <row r="82" spans="2:8" ht="15" customHeight="1" thickBot="1">
      <c r="B82" s="20" t="s">
        <v>29</v>
      </c>
      <c r="C82" s="20" t="s">
        <v>30</v>
      </c>
      <c r="D82" s="20" t="s">
        <v>31</v>
      </c>
      <c r="E82" s="20" t="s">
        <v>32</v>
      </c>
      <c r="F82" s="20" t="s">
        <v>33</v>
      </c>
      <c r="G82" s="20" t="s">
        <v>34</v>
      </c>
      <c r="H82" s="31"/>
    </row>
    <row r="83" spans="2:8" ht="15" customHeight="1">
      <c r="B83" s="40" t="s">
        <v>179</v>
      </c>
      <c r="C83" s="44" t="s">
        <v>34</v>
      </c>
      <c r="D83" s="42"/>
      <c r="E83" s="43"/>
      <c r="F83" s="43">
        <v>204</v>
      </c>
      <c r="G83" s="39">
        <v>204</v>
      </c>
      <c r="H83" s="339"/>
    </row>
    <row r="84" spans="2:8" ht="15" customHeight="1">
      <c r="B84" s="197" t="s">
        <v>179</v>
      </c>
      <c r="C84" s="193" t="s">
        <v>207</v>
      </c>
      <c r="D84" s="194" t="s">
        <v>213</v>
      </c>
      <c r="E84" s="195"/>
      <c r="F84" s="195">
        <f>'Tab 3 - General Journal'!G48</f>
        <v>332</v>
      </c>
      <c r="G84" s="196">
        <f>G83+F84</f>
        <v>536</v>
      </c>
      <c r="H84" s="339"/>
    </row>
    <row r="85" spans="2:8" ht="15" thickBot="1">
      <c r="B85" s="9"/>
      <c r="C85" s="10"/>
      <c r="D85" s="11"/>
      <c r="E85" s="12"/>
      <c r="F85" s="12"/>
      <c r="G85" s="13"/>
      <c r="H85" s="31"/>
    </row>
    <row r="86" spans="2:8" ht="15" customHeight="1">
      <c r="B86" s="19" t="s">
        <v>65</v>
      </c>
      <c r="C86" s="390" t="s">
        <v>66</v>
      </c>
      <c r="D86" s="390"/>
      <c r="E86" s="390"/>
      <c r="F86" s="390"/>
      <c r="G86" s="391"/>
      <c r="H86" s="31"/>
    </row>
    <row r="87" spans="2:8" ht="15" customHeight="1" thickBot="1">
      <c r="B87" s="20" t="s">
        <v>29</v>
      </c>
      <c r="C87" s="20" t="s">
        <v>30</v>
      </c>
      <c r="D87" s="20" t="s">
        <v>31</v>
      </c>
      <c r="E87" s="20" t="s">
        <v>32</v>
      </c>
      <c r="F87" s="20" t="s">
        <v>33</v>
      </c>
      <c r="G87" s="20" t="s">
        <v>34</v>
      </c>
      <c r="H87" s="31"/>
    </row>
    <row r="88" spans="2:8" ht="15" customHeight="1">
      <c r="B88" s="40" t="s">
        <v>179</v>
      </c>
      <c r="C88" s="44" t="s">
        <v>34</v>
      </c>
      <c r="D88" s="42"/>
      <c r="E88" s="43"/>
      <c r="F88" s="43">
        <v>28000</v>
      </c>
      <c r="G88" s="39">
        <v>28000</v>
      </c>
      <c r="H88" s="31"/>
    </row>
    <row r="89" spans="2:8" ht="15" customHeight="1">
      <c r="B89" s="97" t="s">
        <v>179</v>
      </c>
      <c r="C89" s="101" t="s">
        <v>185</v>
      </c>
      <c r="D89" s="102" t="s">
        <v>35</v>
      </c>
      <c r="E89" s="103">
        <v>1500</v>
      </c>
      <c r="F89" s="103"/>
      <c r="G89" s="104">
        <f>G88-E89</f>
        <v>26500</v>
      </c>
      <c r="H89" s="31"/>
    </row>
    <row r="90" spans="2:8" ht="15" customHeight="1">
      <c r="B90" s="315" t="s">
        <v>179</v>
      </c>
      <c r="C90" s="101" t="s">
        <v>131</v>
      </c>
      <c r="D90" s="102" t="s">
        <v>35</v>
      </c>
      <c r="E90" s="103">
        <v>44</v>
      </c>
      <c r="F90" s="103"/>
      <c r="G90" s="104">
        <f>G89-E90</f>
        <v>26456</v>
      </c>
      <c r="H90" s="31"/>
    </row>
    <row r="91" spans="2:8" ht="15" customHeight="1">
      <c r="B91" s="315" t="s">
        <v>179</v>
      </c>
      <c r="C91" s="101" t="s">
        <v>191</v>
      </c>
      <c r="D91" s="102" t="s">
        <v>151</v>
      </c>
      <c r="E91" s="103"/>
      <c r="F91" s="103">
        <v>20661.3</v>
      </c>
      <c r="G91" s="104">
        <f>G90+F91</f>
        <v>47117.3</v>
      </c>
      <c r="H91" s="31"/>
    </row>
    <row r="92" spans="2:8" ht="15" customHeight="1" thickBot="1">
      <c r="B92" s="14"/>
      <c r="C92" s="5"/>
      <c r="D92" s="15"/>
      <c r="E92" s="16"/>
      <c r="F92" s="16"/>
      <c r="G92" s="16"/>
      <c r="H92" s="31"/>
    </row>
    <row r="93" spans="2:8" ht="15" customHeight="1">
      <c r="B93" s="19" t="s">
        <v>67</v>
      </c>
      <c r="C93" s="390" t="s">
        <v>68</v>
      </c>
      <c r="D93" s="390"/>
      <c r="E93" s="390"/>
      <c r="F93" s="390"/>
      <c r="G93" s="391"/>
      <c r="H93" s="31"/>
    </row>
    <row r="94" spans="2:8" ht="15" customHeight="1" thickBot="1">
      <c r="B94" s="20" t="s">
        <v>29</v>
      </c>
      <c r="C94" s="20" t="s">
        <v>30</v>
      </c>
      <c r="D94" s="20" t="s">
        <v>31</v>
      </c>
      <c r="E94" s="20" t="s">
        <v>32</v>
      </c>
      <c r="F94" s="20" t="s">
        <v>33</v>
      </c>
      <c r="G94" s="20" t="s">
        <v>34</v>
      </c>
      <c r="H94" s="31"/>
    </row>
    <row r="95" spans="2:8" ht="15" customHeight="1">
      <c r="B95" s="40" t="s">
        <v>179</v>
      </c>
      <c r="C95" s="44" t="s">
        <v>34</v>
      </c>
      <c r="D95" s="42"/>
      <c r="E95" s="43"/>
      <c r="F95" s="43">
        <v>5200</v>
      </c>
      <c r="G95" s="39">
        <v>5200</v>
      </c>
      <c r="H95" s="31"/>
    </row>
    <row r="96" spans="2:8" ht="15" customHeight="1">
      <c r="B96" s="97" t="s">
        <v>179</v>
      </c>
      <c r="C96" s="101" t="s">
        <v>181</v>
      </c>
      <c r="D96" s="102" t="s">
        <v>180</v>
      </c>
      <c r="E96" s="103">
        <v>5</v>
      </c>
      <c r="F96" s="12"/>
      <c r="G96" s="104">
        <v>5195</v>
      </c>
      <c r="H96" s="31"/>
    </row>
    <row r="97" spans="2:8" ht="15" customHeight="1">
      <c r="B97" s="313" t="s">
        <v>179</v>
      </c>
      <c r="C97" s="101" t="s">
        <v>182</v>
      </c>
      <c r="D97" s="102" t="s">
        <v>180</v>
      </c>
      <c r="E97" s="103"/>
      <c r="F97" s="103">
        <v>550</v>
      </c>
      <c r="G97" s="104">
        <f>G96+550</f>
        <v>5745</v>
      </c>
      <c r="H97" s="31"/>
    </row>
    <row r="98" spans="2:8" ht="15" customHeight="1">
      <c r="B98" s="313" t="s">
        <v>179</v>
      </c>
      <c r="C98" s="101" t="s">
        <v>189</v>
      </c>
      <c r="D98" s="102" t="s">
        <v>190</v>
      </c>
      <c r="E98" s="103"/>
      <c r="F98" s="103">
        <v>1369</v>
      </c>
      <c r="G98" s="104">
        <f>G97+F98</f>
        <v>7114</v>
      </c>
      <c r="H98" s="31"/>
    </row>
    <row r="99" spans="2:8" ht="15" customHeight="1">
      <c r="B99" s="197" t="s">
        <v>179</v>
      </c>
      <c r="C99" s="193" t="s">
        <v>215</v>
      </c>
      <c r="D99" s="194" t="s">
        <v>213</v>
      </c>
      <c r="E99" s="195">
        <v>400</v>
      </c>
      <c r="F99" s="195"/>
      <c r="G99" s="196">
        <f>G98-E99</f>
        <v>6714</v>
      </c>
      <c r="H99" s="31"/>
    </row>
    <row r="100" spans="2:8" ht="15" customHeight="1">
      <c r="B100" s="197" t="s">
        <v>179</v>
      </c>
      <c r="C100" s="193" t="s">
        <v>204</v>
      </c>
      <c r="D100" s="194" t="s">
        <v>213</v>
      </c>
      <c r="E100" s="197"/>
      <c r="F100" s="195">
        <v>2500</v>
      </c>
      <c r="G100" s="196">
        <f>G99+F100</f>
        <v>9214</v>
      </c>
      <c r="H100" s="31"/>
    </row>
    <row r="101" spans="2:8" ht="15" customHeight="1">
      <c r="B101" s="197" t="s">
        <v>179</v>
      </c>
      <c r="C101" s="193" t="s">
        <v>215</v>
      </c>
      <c r="D101" s="194" t="s">
        <v>213</v>
      </c>
      <c r="E101" s="197"/>
      <c r="F101" s="195">
        <v>200</v>
      </c>
      <c r="G101" s="196">
        <f>G100+F101</f>
        <v>9414</v>
      </c>
      <c r="H101" s="31"/>
    </row>
    <row r="102" spans="2:8" ht="15" customHeight="1" thickBot="1">
      <c r="B102" s="14"/>
      <c r="C102" s="5"/>
      <c r="D102" s="15"/>
      <c r="E102" s="16"/>
      <c r="F102" s="16"/>
      <c r="G102" s="16"/>
      <c r="H102" s="31"/>
    </row>
    <row r="103" spans="2:8" ht="15" customHeight="1">
      <c r="B103" s="19" t="s">
        <v>70</v>
      </c>
      <c r="C103" s="390" t="s">
        <v>71</v>
      </c>
      <c r="D103" s="390"/>
      <c r="E103" s="390"/>
      <c r="F103" s="390"/>
      <c r="G103" s="391"/>
      <c r="H103" s="31"/>
    </row>
    <row r="104" spans="2:8" ht="15" customHeight="1" thickBot="1">
      <c r="B104" s="20" t="s">
        <v>29</v>
      </c>
      <c r="C104" s="20" t="s">
        <v>30</v>
      </c>
      <c r="D104" s="20" t="s">
        <v>31</v>
      </c>
      <c r="E104" s="20" t="s">
        <v>32</v>
      </c>
      <c r="F104" s="20" t="s">
        <v>33</v>
      </c>
      <c r="G104" s="20" t="s">
        <v>34</v>
      </c>
      <c r="H104" s="31"/>
    </row>
    <row r="105" spans="2:8" ht="15" customHeight="1">
      <c r="B105" s="40" t="s">
        <v>179</v>
      </c>
      <c r="C105" s="44" t="s">
        <v>34</v>
      </c>
      <c r="D105" s="39"/>
      <c r="E105" s="39">
        <v>4400</v>
      </c>
      <c r="F105" s="39"/>
      <c r="G105" s="39">
        <v>4400</v>
      </c>
      <c r="H105" s="31"/>
    </row>
    <row r="106" spans="2:8" ht="15" customHeight="1">
      <c r="B106" s="97" t="s">
        <v>179</v>
      </c>
      <c r="C106" s="101" t="s">
        <v>187</v>
      </c>
      <c r="D106" s="102" t="s">
        <v>35</v>
      </c>
      <c r="E106" s="103"/>
      <c r="F106" s="103">
        <v>4</v>
      </c>
      <c r="G106" s="104">
        <f>G105-F106</f>
        <v>4396</v>
      </c>
      <c r="H106" s="31"/>
    </row>
    <row r="107" spans="2:8" ht="15" customHeight="1">
      <c r="B107" s="105" t="s">
        <v>179</v>
      </c>
      <c r="C107" s="101" t="s">
        <v>188</v>
      </c>
      <c r="D107" s="102" t="s">
        <v>35</v>
      </c>
      <c r="E107" s="103">
        <v>550</v>
      </c>
      <c r="F107" s="103"/>
      <c r="G107" s="104">
        <f>G106+E107</f>
        <v>4946</v>
      </c>
      <c r="H107" s="31"/>
    </row>
    <row r="108" spans="2:8" ht="15" customHeight="1">
      <c r="B108" s="105" t="s">
        <v>179</v>
      </c>
      <c r="C108" s="101" t="s">
        <v>191</v>
      </c>
      <c r="D108" s="102" t="s">
        <v>151</v>
      </c>
      <c r="E108" s="103">
        <v>1878.3</v>
      </c>
      <c r="F108" s="103"/>
      <c r="G108" s="104">
        <f>G107+E108</f>
        <v>6824.3</v>
      </c>
      <c r="H108" s="31"/>
    </row>
    <row r="109" spans="2:8" ht="15" customHeight="1" thickBot="1">
      <c r="B109" s="14"/>
      <c r="C109" s="5"/>
      <c r="D109" s="15"/>
      <c r="E109" s="16"/>
      <c r="F109" s="16"/>
      <c r="G109" s="16"/>
      <c r="H109" s="31"/>
    </row>
    <row r="110" spans="2:8" ht="15" customHeight="1">
      <c r="B110" s="19" t="s">
        <v>73</v>
      </c>
      <c r="C110" s="390" t="s">
        <v>74</v>
      </c>
      <c r="D110" s="390"/>
      <c r="E110" s="390"/>
      <c r="F110" s="390"/>
      <c r="G110" s="391"/>
      <c r="H110" s="31"/>
    </row>
    <row r="111" spans="2:8" ht="15" customHeight="1" thickBot="1">
      <c r="B111" s="20" t="s">
        <v>29</v>
      </c>
      <c r="C111" s="20" t="s">
        <v>30</v>
      </c>
      <c r="D111" s="20" t="s">
        <v>31</v>
      </c>
      <c r="E111" s="20" t="s">
        <v>32</v>
      </c>
      <c r="F111" s="20" t="s">
        <v>33</v>
      </c>
      <c r="G111" s="20" t="s">
        <v>34</v>
      </c>
      <c r="H111" s="31"/>
    </row>
    <row r="112" spans="2:8" ht="15" customHeight="1">
      <c r="B112" s="316" t="s">
        <v>179</v>
      </c>
      <c r="C112" s="193" t="s">
        <v>75</v>
      </c>
      <c r="D112" s="194" t="s">
        <v>213</v>
      </c>
      <c r="E112" s="195"/>
      <c r="F112" s="195">
        <v>2500</v>
      </c>
      <c r="G112" s="196">
        <f>F112</f>
        <v>2500</v>
      </c>
      <c r="H112" s="31"/>
    </row>
    <row r="113" spans="2:8" ht="15" customHeight="1">
      <c r="B113" s="9" t="s">
        <v>179</v>
      </c>
      <c r="C113" s="193" t="s">
        <v>103</v>
      </c>
      <c r="D113" s="194" t="s">
        <v>213</v>
      </c>
      <c r="E113" s="195"/>
      <c r="F113" s="195">
        <v>900.2</v>
      </c>
      <c r="G113" s="196">
        <f>G112+F113</f>
        <v>3400.2</v>
      </c>
      <c r="H113" s="31"/>
    </row>
    <row r="114" spans="2:8" ht="15" customHeight="1">
      <c r="B114" s="9"/>
      <c r="C114" s="193"/>
      <c r="D114" s="194"/>
      <c r="E114" s="195"/>
      <c r="F114" s="195"/>
      <c r="G114" s="196"/>
      <c r="H114" s="31"/>
    </row>
    <row r="115" spans="2:8" ht="15" customHeight="1" thickBot="1">
      <c r="B115" s="14"/>
      <c r="C115" s="5"/>
      <c r="D115" s="15"/>
      <c r="E115" s="16"/>
      <c r="F115" s="16"/>
      <c r="G115" s="16"/>
      <c r="H115" s="31"/>
    </row>
    <row r="116" spans="2:8" ht="15" customHeight="1">
      <c r="B116" s="19" t="s">
        <v>76</v>
      </c>
      <c r="C116" s="390" t="s">
        <v>77</v>
      </c>
      <c r="D116" s="390"/>
      <c r="E116" s="390"/>
      <c r="F116" s="390"/>
      <c r="G116" s="391"/>
      <c r="H116" s="31"/>
    </row>
    <row r="117" spans="2:8" ht="15" customHeight="1" thickBot="1">
      <c r="B117" s="20" t="s">
        <v>29</v>
      </c>
      <c r="C117" s="20" t="s">
        <v>30</v>
      </c>
      <c r="D117" s="20" t="s">
        <v>31</v>
      </c>
      <c r="E117" s="20" t="s">
        <v>32</v>
      </c>
      <c r="F117" s="20" t="s">
        <v>33</v>
      </c>
      <c r="G117" s="20" t="s">
        <v>34</v>
      </c>
      <c r="H117" s="31"/>
    </row>
    <row r="118" spans="2:8" ht="15" customHeight="1">
      <c r="B118" s="40" t="s">
        <v>179</v>
      </c>
      <c r="C118" s="44" t="s">
        <v>34</v>
      </c>
      <c r="D118" s="45"/>
      <c r="E118" s="46"/>
      <c r="F118" s="46">
        <v>45010</v>
      </c>
      <c r="G118" s="47">
        <v>45010</v>
      </c>
      <c r="H118" s="31"/>
    </row>
    <row r="119" spans="2:8" ht="15" customHeight="1">
      <c r="B119" s="7"/>
      <c r="C119" s="10"/>
      <c r="D119" s="11"/>
      <c r="E119" s="12"/>
      <c r="F119" s="12"/>
      <c r="G119" s="13"/>
      <c r="H119" s="31"/>
    </row>
    <row r="120" spans="2:8" ht="15" customHeight="1">
      <c r="B120" s="9"/>
      <c r="C120" s="10"/>
      <c r="D120" s="11"/>
      <c r="E120" s="12"/>
      <c r="F120" s="12"/>
      <c r="G120" s="13"/>
      <c r="H120" s="31"/>
    </row>
    <row r="121" spans="2:8" ht="15" customHeight="1" thickBot="1">
      <c r="B121" s="106"/>
      <c r="C121" s="136"/>
      <c r="D121" s="137"/>
      <c r="E121" s="138"/>
      <c r="F121" s="138"/>
      <c r="G121" s="16"/>
      <c r="H121" s="31"/>
    </row>
    <row r="122" spans="2:8" ht="15" customHeight="1">
      <c r="B122" s="19" t="s">
        <v>78</v>
      </c>
      <c r="C122" s="390" t="s">
        <v>79</v>
      </c>
      <c r="D122" s="390"/>
      <c r="E122" s="390"/>
      <c r="F122" s="390"/>
      <c r="G122" s="391"/>
      <c r="H122" s="31"/>
    </row>
    <row r="123" spans="2:8" ht="15" customHeight="1" thickBot="1">
      <c r="B123" s="20" t="s">
        <v>29</v>
      </c>
      <c r="C123" s="20" t="s">
        <v>30</v>
      </c>
      <c r="D123" s="20" t="s">
        <v>31</v>
      </c>
      <c r="E123" s="20" t="s">
        <v>32</v>
      </c>
      <c r="F123" s="20" t="s">
        <v>33</v>
      </c>
      <c r="G123" s="20" t="s">
        <v>34</v>
      </c>
      <c r="H123" s="31"/>
    </row>
    <row r="124" spans="2:8" ht="15" customHeight="1">
      <c r="B124" s="316" t="s">
        <v>179</v>
      </c>
      <c r="C124" s="317" t="s">
        <v>80</v>
      </c>
      <c r="D124" s="318" t="s">
        <v>213</v>
      </c>
      <c r="E124" s="319"/>
      <c r="F124" s="319">
        <v>3585</v>
      </c>
      <c r="G124" s="320">
        <f>F124</f>
        <v>3585</v>
      </c>
      <c r="H124" s="31"/>
    </row>
    <row r="125" spans="2:8" ht="15" customHeight="1">
      <c r="B125" s="7"/>
      <c r="C125" s="193"/>
      <c r="D125" s="194"/>
      <c r="E125" s="195"/>
      <c r="F125" s="195"/>
      <c r="G125" s="196"/>
      <c r="H125" s="31"/>
    </row>
    <row r="126" spans="2:8" ht="15" customHeight="1">
      <c r="B126" s="9"/>
      <c r="C126" s="10"/>
      <c r="D126" s="11"/>
      <c r="E126" s="12"/>
      <c r="F126" s="12"/>
      <c r="G126" s="13"/>
      <c r="H126" s="31"/>
    </row>
    <row r="127" spans="2:8" ht="15" customHeight="1" thickBot="1">
      <c r="B127" s="14"/>
      <c r="C127" s="5"/>
      <c r="D127" s="15"/>
      <c r="E127" s="16"/>
      <c r="F127" s="16"/>
      <c r="G127" s="16"/>
      <c r="H127" s="31"/>
    </row>
    <row r="128" spans="2:8" ht="15" customHeight="1">
      <c r="B128" s="19" t="s">
        <v>81</v>
      </c>
      <c r="C128" s="390" t="s">
        <v>82</v>
      </c>
      <c r="D128" s="390"/>
      <c r="E128" s="390"/>
      <c r="F128" s="390"/>
      <c r="G128" s="391"/>
      <c r="H128" s="31"/>
    </row>
    <row r="129" spans="2:8" ht="15" customHeight="1" thickBot="1">
      <c r="B129" s="20" t="s">
        <v>29</v>
      </c>
      <c r="C129" s="20" t="s">
        <v>30</v>
      </c>
      <c r="D129" s="20" t="s">
        <v>31</v>
      </c>
      <c r="E129" s="20" t="s">
        <v>32</v>
      </c>
      <c r="F129" s="20" t="s">
        <v>33</v>
      </c>
      <c r="G129" s="20" t="s">
        <v>34</v>
      </c>
      <c r="H129" s="31"/>
    </row>
    <row r="130" spans="2:8" ht="15" customHeight="1">
      <c r="B130" s="40" t="s">
        <v>179</v>
      </c>
      <c r="C130" s="44" t="s">
        <v>34</v>
      </c>
      <c r="D130" s="45"/>
      <c r="E130" s="46"/>
      <c r="F130" s="46">
        <v>95478</v>
      </c>
      <c r="G130" s="47">
        <f>+F130</f>
        <v>95478</v>
      </c>
      <c r="H130" s="339"/>
    </row>
    <row r="131" spans="2:8" ht="15" customHeight="1">
      <c r="B131" s="7"/>
      <c r="C131" s="10"/>
      <c r="D131" s="11"/>
      <c r="E131" s="12"/>
      <c r="F131" s="12"/>
      <c r="G131" s="13"/>
      <c r="H131" s="31"/>
    </row>
    <row r="132" spans="2:8" ht="15" customHeight="1">
      <c r="B132" s="9"/>
      <c r="C132" s="10"/>
      <c r="D132" s="11"/>
      <c r="E132" s="12"/>
      <c r="F132" s="12"/>
      <c r="G132" s="13"/>
      <c r="H132" s="31"/>
    </row>
    <row r="133" spans="2:8" ht="15" customHeight="1" thickBot="1">
      <c r="B133" s="14"/>
      <c r="C133" s="5"/>
      <c r="D133" s="15"/>
      <c r="E133" s="16"/>
      <c r="F133" s="16"/>
      <c r="G133" s="16"/>
      <c r="H133" s="31"/>
    </row>
    <row r="134" spans="2:8" ht="15" customHeight="1">
      <c r="B134" s="19" t="s">
        <v>83</v>
      </c>
      <c r="C134" s="390" t="s">
        <v>84</v>
      </c>
      <c r="D134" s="390"/>
      <c r="E134" s="390"/>
      <c r="F134" s="390"/>
      <c r="G134" s="391"/>
      <c r="H134" s="31"/>
    </row>
    <row r="135" spans="2:8" ht="15" customHeight="1" thickBot="1">
      <c r="B135" s="20" t="s">
        <v>29</v>
      </c>
      <c r="C135" s="20" t="s">
        <v>30</v>
      </c>
      <c r="D135" s="20" t="s">
        <v>31</v>
      </c>
      <c r="E135" s="20" t="s">
        <v>32</v>
      </c>
      <c r="F135" s="20" t="s">
        <v>33</v>
      </c>
      <c r="G135" s="20" t="s">
        <v>34</v>
      </c>
      <c r="H135" s="31"/>
    </row>
    <row r="136" spans="2:8" ht="15" customHeight="1">
      <c r="B136" s="40" t="s">
        <v>179</v>
      </c>
      <c r="C136" s="44" t="s">
        <v>34</v>
      </c>
      <c r="D136" s="45"/>
      <c r="E136" s="46">
        <v>5455</v>
      </c>
      <c r="F136" s="46"/>
      <c r="G136" s="47">
        <v>5455</v>
      </c>
      <c r="H136" s="31"/>
    </row>
    <row r="137" spans="2:8" ht="15" customHeight="1">
      <c r="B137" s="97" t="s">
        <v>179</v>
      </c>
      <c r="C137" s="101" t="s">
        <v>185</v>
      </c>
      <c r="D137" s="102" t="s">
        <v>35</v>
      </c>
      <c r="E137" s="103">
        <v>300</v>
      </c>
      <c r="F137" s="103"/>
      <c r="G137" s="104">
        <f>G136+E137</f>
        <v>5755</v>
      </c>
      <c r="H137" s="31"/>
    </row>
    <row r="138" spans="2:8" ht="15" customHeight="1">
      <c r="B138" s="9"/>
      <c r="C138" s="10"/>
      <c r="D138" s="11"/>
      <c r="E138" s="12"/>
      <c r="F138" s="12"/>
      <c r="G138" s="13"/>
      <c r="H138" s="31"/>
    </row>
    <row r="139" spans="2:8" ht="15" customHeight="1" thickBot="1">
      <c r="B139" s="14"/>
      <c r="C139" s="5"/>
      <c r="D139" s="15"/>
      <c r="E139" s="16"/>
      <c r="F139" s="16"/>
      <c r="G139" s="16"/>
      <c r="H139" s="31"/>
    </row>
    <row r="140" spans="2:8" ht="15" customHeight="1">
      <c r="B140" s="19" t="s">
        <v>85</v>
      </c>
      <c r="C140" s="390" t="s">
        <v>80</v>
      </c>
      <c r="D140" s="390"/>
      <c r="E140" s="390"/>
      <c r="F140" s="390"/>
      <c r="G140" s="391"/>
      <c r="H140" s="31"/>
    </row>
    <row r="141" spans="2:8" ht="15" customHeight="1" thickBot="1">
      <c r="B141" s="20" t="s">
        <v>29</v>
      </c>
      <c r="C141" s="20" t="s">
        <v>30</v>
      </c>
      <c r="D141" s="20" t="s">
        <v>31</v>
      </c>
      <c r="E141" s="20" t="s">
        <v>32</v>
      </c>
      <c r="F141" s="20" t="s">
        <v>33</v>
      </c>
      <c r="G141" s="20" t="s">
        <v>34</v>
      </c>
      <c r="H141" s="31"/>
    </row>
    <row r="142" spans="2:8" ht="15" customHeight="1">
      <c r="B142" s="40" t="s">
        <v>179</v>
      </c>
      <c r="C142" s="44" t="s">
        <v>34</v>
      </c>
      <c r="D142" s="45"/>
      <c r="E142" s="46"/>
      <c r="F142" s="46">
        <v>252900</v>
      </c>
      <c r="G142" s="47">
        <v>252900</v>
      </c>
      <c r="H142" s="31"/>
    </row>
    <row r="143" spans="2:8" ht="15" customHeight="1">
      <c r="B143" s="105" t="s">
        <v>179</v>
      </c>
      <c r="C143" s="101" t="s">
        <v>120</v>
      </c>
      <c r="D143" s="102" t="s">
        <v>180</v>
      </c>
      <c r="E143" s="103"/>
      <c r="F143" s="103">
        <v>5500</v>
      </c>
      <c r="G143" s="104">
        <f>G142+F143</f>
        <v>258400</v>
      </c>
      <c r="H143" s="31"/>
    </row>
    <row r="144" spans="2:8" ht="15" customHeight="1">
      <c r="B144" s="9" t="s">
        <v>179</v>
      </c>
      <c r="C144" s="151" t="s">
        <v>189</v>
      </c>
      <c r="D144" s="102" t="s">
        <v>190</v>
      </c>
      <c r="E144" s="152"/>
      <c r="F144" s="152">
        <v>13690</v>
      </c>
      <c r="G144" s="153">
        <f>G143+F144</f>
        <v>272090</v>
      </c>
      <c r="H144" s="31"/>
    </row>
    <row r="145" spans="2:8" ht="15" customHeight="1">
      <c r="B145" s="155" t="s">
        <v>179</v>
      </c>
      <c r="C145" s="198" t="s">
        <v>202</v>
      </c>
      <c r="D145" s="194" t="s">
        <v>213</v>
      </c>
      <c r="E145" s="199">
        <v>3585</v>
      </c>
      <c r="F145" s="199"/>
      <c r="G145" s="196">
        <f>G144-E145</f>
        <v>268505</v>
      </c>
      <c r="H145" s="31"/>
    </row>
    <row r="146" spans="2:8" ht="15" customHeight="1" thickBot="1">
      <c r="B146" s="154"/>
      <c r="C146" s="5"/>
      <c r="D146" s="17"/>
      <c r="E146" s="18"/>
      <c r="F146" s="18"/>
      <c r="G146" s="18"/>
      <c r="H146" s="31"/>
    </row>
    <row r="147" spans="2:8" ht="15" customHeight="1">
      <c r="B147" s="19" t="s">
        <v>86</v>
      </c>
      <c r="C147" s="390" t="s">
        <v>87</v>
      </c>
      <c r="D147" s="390"/>
      <c r="E147" s="390"/>
      <c r="F147" s="390"/>
      <c r="G147" s="391"/>
      <c r="H147" s="31"/>
    </row>
    <row r="148" spans="2:8" ht="15" customHeight="1" thickBot="1">
      <c r="B148" s="20" t="s">
        <v>29</v>
      </c>
      <c r="C148" s="20" t="s">
        <v>30</v>
      </c>
      <c r="D148" s="20" t="s">
        <v>31</v>
      </c>
      <c r="E148" s="20" t="s">
        <v>32</v>
      </c>
      <c r="F148" s="20" t="s">
        <v>33</v>
      </c>
      <c r="G148" s="20" t="s">
        <v>34</v>
      </c>
      <c r="H148" s="31"/>
    </row>
    <row r="149" spans="2:8" ht="15" customHeight="1">
      <c r="B149" s="322" t="s">
        <v>179</v>
      </c>
      <c r="C149" s="323" t="s">
        <v>186</v>
      </c>
      <c r="D149" s="324" t="s">
        <v>180</v>
      </c>
      <c r="E149" s="325">
        <v>50</v>
      </c>
      <c r="F149" s="325"/>
      <c r="G149" s="326">
        <v>50</v>
      </c>
      <c r="H149" s="31"/>
    </row>
    <row r="150" spans="2:8" ht="15" customHeight="1">
      <c r="B150" s="105"/>
      <c r="C150" s="101"/>
      <c r="D150" s="102"/>
      <c r="E150" s="103"/>
      <c r="F150" s="103"/>
      <c r="G150" s="104"/>
      <c r="H150" s="31"/>
    </row>
    <row r="151" spans="2:8" ht="15" customHeight="1">
      <c r="B151" s="9"/>
      <c r="C151" s="10"/>
      <c r="D151" s="11"/>
      <c r="E151" s="12"/>
      <c r="F151" s="12"/>
      <c r="G151" s="13"/>
      <c r="H151" s="31"/>
    </row>
    <row r="152" spans="2:8" ht="15" customHeight="1" thickBot="1">
      <c r="B152" s="14"/>
      <c r="C152" s="5"/>
      <c r="D152" s="15"/>
      <c r="E152" s="16"/>
      <c r="F152" s="16"/>
      <c r="G152" s="16"/>
      <c r="H152" s="31"/>
    </row>
    <row r="153" spans="2:8" ht="15" customHeight="1">
      <c r="B153" s="19" t="s">
        <v>88</v>
      </c>
      <c r="C153" s="390" t="s">
        <v>51</v>
      </c>
      <c r="D153" s="390" t="s">
        <v>89</v>
      </c>
      <c r="E153" s="390"/>
      <c r="F153" s="390" t="s">
        <v>48</v>
      </c>
      <c r="G153" s="391"/>
      <c r="H153" s="31"/>
    </row>
    <row r="154" spans="2:8" ht="15" customHeight="1" thickBot="1">
      <c r="B154" s="20" t="s">
        <v>29</v>
      </c>
      <c r="C154" s="20" t="s">
        <v>30</v>
      </c>
      <c r="D154" s="20" t="s">
        <v>31</v>
      </c>
      <c r="E154" s="20" t="s">
        <v>32</v>
      </c>
      <c r="F154" s="20" t="s">
        <v>33</v>
      </c>
      <c r="G154" s="20" t="s">
        <v>34</v>
      </c>
      <c r="H154" s="31"/>
    </row>
    <row r="155" spans="2:8" ht="15" customHeight="1">
      <c r="B155" s="322" t="s">
        <v>179</v>
      </c>
      <c r="C155" s="323" t="s">
        <v>50</v>
      </c>
      <c r="D155" s="324" t="s">
        <v>213</v>
      </c>
      <c r="E155" s="325">
        <v>1000</v>
      </c>
      <c r="F155" s="325"/>
      <c r="G155" s="326">
        <f>E155</f>
        <v>1000</v>
      </c>
      <c r="H155" s="31"/>
    </row>
    <row r="156" spans="2:8" ht="15" customHeight="1">
      <c r="B156" s="313"/>
      <c r="C156" s="314"/>
      <c r="D156" s="311"/>
      <c r="E156" s="309"/>
      <c r="F156" s="309"/>
      <c r="G156" s="310"/>
      <c r="H156" s="31"/>
    </row>
    <row r="157" spans="2:8" ht="15" customHeight="1">
      <c r="B157" s="9"/>
      <c r="C157" s="10"/>
      <c r="D157" s="11"/>
      <c r="E157" s="12"/>
      <c r="F157" s="12"/>
      <c r="G157" s="13"/>
      <c r="H157" s="31"/>
    </row>
    <row r="158" spans="2:8" ht="15" customHeight="1" thickBot="1">
      <c r="B158" s="14"/>
      <c r="C158" s="5"/>
      <c r="D158" s="15"/>
      <c r="E158" s="16"/>
      <c r="F158" s="16"/>
      <c r="G158" s="16"/>
      <c r="H158" s="31"/>
    </row>
    <row r="159" spans="2:8" ht="15" customHeight="1">
      <c r="B159" s="19" t="s">
        <v>90</v>
      </c>
      <c r="C159" s="390" t="s">
        <v>91</v>
      </c>
      <c r="D159" s="390" t="s">
        <v>89</v>
      </c>
      <c r="E159" s="390"/>
      <c r="F159" s="390" t="s">
        <v>48</v>
      </c>
      <c r="G159" s="391"/>
      <c r="H159" s="31"/>
    </row>
    <row r="160" spans="2:8" ht="15" customHeight="1" thickBot="1">
      <c r="B160" s="20" t="s">
        <v>29</v>
      </c>
      <c r="C160" s="20" t="s">
        <v>30</v>
      </c>
      <c r="D160" s="20" t="s">
        <v>31</v>
      </c>
      <c r="E160" s="20" t="s">
        <v>32</v>
      </c>
      <c r="F160" s="20" t="s">
        <v>33</v>
      </c>
      <c r="G160" s="20" t="s">
        <v>34</v>
      </c>
      <c r="H160" s="31"/>
    </row>
    <row r="161" spans="2:8" ht="15" customHeight="1">
      <c r="B161" s="40" t="s">
        <v>179</v>
      </c>
      <c r="C161" s="44" t="s">
        <v>34</v>
      </c>
      <c r="D161" s="45"/>
      <c r="E161" s="46">
        <v>101000</v>
      </c>
      <c r="F161" s="46"/>
      <c r="G161" s="47">
        <v>101000</v>
      </c>
      <c r="H161" s="31"/>
    </row>
    <row r="162" spans="2:8" ht="15" customHeight="1">
      <c r="B162" s="105" t="s">
        <v>179</v>
      </c>
      <c r="C162" s="101" t="s">
        <v>191</v>
      </c>
      <c r="D162" s="102" t="s">
        <v>151</v>
      </c>
      <c r="E162" s="103">
        <v>18783</v>
      </c>
      <c r="F162" s="103"/>
      <c r="G162" s="104">
        <f>G161+E162</f>
        <v>119783</v>
      </c>
      <c r="H162" s="31"/>
    </row>
    <row r="163" spans="2:8" ht="15" customHeight="1">
      <c r="B163" s="9"/>
      <c r="C163" s="10"/>
      <c r="D163" s="11"/>
      <c r="E163" s="12"/>
      <c r="F163" s="12"/>
      <c r="G163" s="13"/>
      <c r="H163" s="31"/>
    </row>
    <row r="164" spans="2:8" ht="15" customHeight="1" thickBot="1">
      <c r="B164" s="14"/>
      <c r="C164" s="5"/>
      <c r="D164" s="15"/>
      <c r="E164" s="16"/>
      <c r="F164" s="16"/>
      <c r="G164" s="16"/>
      <c r="H164" s="31"/>
    </row>
    <row r="165" spans="2:8" ht="15" customHeight="1">
      <c r="B165" s="19" t="s">
        <v>92</v>
      </c>
      <c r="C165" s="390" t="s">
        <v>93</v>
      </c>
      <c r="D165" s="390"/>
      <c r="E165" s="390"/>
      <c r="F165" s="390"/>
      <c r="G165" s="391"/>
      <c r="H165" s="31"/>
    </row>
    <row r="166" spans="2:8" ht="15" customHeight="1" thickBot="1">
      <c r="B166" s="20" t="s">
        <v>29</v>
      </c>
      <c r="C166" s="20" t="s">
        <v>30</v>
      </c>
      <c r="D166" s="20" t="s">
        <v>31</v>
      </c>
      <c r="E166" s="20" t="s">
        <v>32</v>
      </c>
      <c r="F166" s="20" t="s">
        <v>33</v>
      </c>
      <c r="G166" s="20" t="s">
        <v>34</v>
      </c>
      <c r="H166" s="31"/>
    </row>
    <row r="167" spans="2:8" ht="15" customHeight="1">
      <c r="B167" s="322" t="s">
        <v>179</v>
      </c>
      <c r="C167" s="323" t="s">
        <v>185</v>
      </c>
      <c r="D167" s="324" t="s">
        <v>35</v>
      </c>
      <c r="E167" s="325"/>
      <c r="F167" s="325">
        <v>40</v>
      </c>
      <c r="G167" s="326">
        <v>40</v>
      </c>
      <c r="H167" s="31"/>
    </row>
    <row r="168" spans="2:8" ht="15" customHeight="1">
      <c r="B168" s="105"/>
      <c r="C168" s="101"/>
      <c r="D168" s="102"/>
      <c r="E168" s="103"/>
      <c r="F168" s="103"/>
      <c r="G168" s="104"/>
      <c r="H168" s="31"/>
    </row>
    <row r="169" spans="2:8" ht="15" customHeight="1">
      <c r="B169" s="9"/>
      <c r="C169" s="10"/>
      <c r="D169" s="11"/>
      <c r="E169" s="12"/>
      <c r="F169" s="12"/>
      <c r="G169" s="13"/>
      <c r="H169" s="31"/>
    </row>
    <row r="170" spans="2:8" ht="15" customHeight="1" thickBot="1">
      <c r="B170" s="14"/>
      <c r="C170" s="5"/>
      <c r="D170" s="15"/>
      <c r="E170" s="16"/>
      <c r="F170" s="16"/>
      <c r="G170" s="16"/>
      <c r="H170" s="31"/>
    </row>
    <row r="171" spans="2:8" ht="15" customHeight="1">
      <c r="B171" s="19" t="s">
        <v>94</v>
      </c>
      <c r="C171" s="390" t="s">
        <v>95</v>
      </c>
      <c r="D171" s="390"/>
      <c r="E171" s="390"/>
      <c r="F171" s="390"/>
      <c r="G171" s="391"/>
      <c r="H171" s="31"/>
    </row>
    <row r="172" spans="2:8" ht="15" customHeight="1" thickBot="1">
      <c r="B172" s="20" t="s">
        <v>29</v>
      </c>
      <c r="C172" s="20" t="s">
        <v>30</v>
      </c>
      <c r="D172" s="20" t="s">
        <v>31</v>
      </c>
      <c r="E172" s="20" t="s">
        <v>32</v>
      </c>
      <c r="F172" s="20" t="s">
        <v>33</v>
      </c>
      <c r="G172" s="20" t="s">
        <v>34</v>
      </c>
      <c r="H172" s="31"/>
    </row>
    <row r="173" spans="2:8" ht="15" customHeight="1">
      <c r="B173" s="40" t="s">
        <v>179</v>
      </c>
      <c r="C173" s="44" t="s">
        <v>34</v>
      </c>
      <c r="D173" s="45"/>
      <c r="E173" s="46">
        <v>12000</v>
      </c>
      <c r="F173" s="46"/>
      <c r="G173" s="47">
        <v>12000</v>
      </c>
      <c r="H173" s="31"/>
    </row>
    <row r="174" spans="2:8" ht="15" customHeight="1">
      <c r="B174" s="97" t="s">
        <v>179</v>
      </c>
      <c r="C174" s="101" t="s">
        <v>185</v>
      </c>
      <c r="D174" s="102" t="s">
        <v>35</v>
      </c>
      <c r="E174" s="103">
        <v>3000</v>
      </c>
      <c r="F174" s="103"/>
      <c r="G174" s="104">
        <f>G173+E174</f>
        <v>15000</v>
      </c>
      <c r="H174" s="31"/>
    </row>
    <row r="175" spans="2:8" ht="15" customHeight="1">
      <c r="B175" s="9"/>
      <c r="C175" s="10"/>
      <c r="D175" s="11"/>
      <c r="E175" s="12"/>
      <c r="F175" s="12"/>
      <c r="G175" s="13"/>
      <c r="H175" s="31"/>
    </row>
    <row r="176" spans="2:8" ht="15" customHeight="1" thickBot="1">
      <c r="B176" s="14"/>
      <c r="C176" s="5"/>
      <c r="D176" s="15"/>
      <c r="E176" s="16"/>
      <c r="F176" s="16"/>
      <c r="G176" s="16"/>
      <c r="H176" s="31"/>
    </row>
    <row r="177" spans="2:8" ht="15" customHeight="1">
      <c r="B177" s="19" t="s">
        <v>96</v>
      </c>
      <c r="C177" s="390" t="s">
        <v>97</v>
      </c>
      <c r="D177" s="390"/>
      <c r="E177" s="390"/>
      <c r="F177" s="390"/>
      <c r="G177" s="391"/>
      <c r="H177" s="31"/>
    </row>
    <row r="178" spans="2:8" ht="15" customHeight="1" thickBot="1">
      <c r="B178" s="20" t="s">
        <v>29</v>
      </c>
      <c r="C178" s="20" t="s">
        <v>30</v>
      </c>
      <c r="D178" s="20" t="s">
        <v>31</v>
      </c>
      <c r="E178" s="20" t="s">
        <v>32</v>
      </c>
      <c r="F178" s="20" t="s">
        <v>33</v>
      </c>
      <c r="G178" s="20" t="s">
        <v>34</v>
      </c>
      <c r="H178" s="31"/>
    </row>
    <row r="179" spans="2:8" ht="15" customHeight="1">
      <c r="B179" s="40" t="s">
        <v>179</v>
      </c>
      <c r="C179" s="44" t="s">
        <v>34</v>
      </c>
      <c r="D179" s="45"/>
      <c r="E179" s="46">
        <v>6000</v>
      </c>
      <c r="F179" s="46"/>
      <c r="G179" s="47">
        <v>6000</v>
      </c>
      <c r="H179" s="31"/>
    </row>
    <row r="180" spans="2:8" ht="15" customHeight="1">
      <c r="B180" s="48"/>
      <c r="C180" s="41"/>
      <c r="D180" s="42"/>
      <c r="E180" s="43"/>
      <c r="F180" s="43"/>
      <c r="G180" s="39"/>
      <c r="H180" s="31"/>
    </row>
    <row r="181" spans="2:8" ht="15" customHeight="1">
      <c r="B181" s="9"/>
      <c r="C181" s="10"/>
      <c r="D181" s="11"/>
      <c r="E181" s="12"/>
      <c r="F181" s="12"/>
      <c r="G181" s="13"/>
      <c r="H181" s="31"/>
    </row>
    <row r="182" spans="2:8" ht="15" customHeight="1" thickBot="1">
      <c r="B182" s="14"/>
      <c r="C182" s="5"/>
      <c r="D182" s="15"/>
      <c r="E182" s="16"/>
      <c r="F182" s="16"/>
      <c r="G182" s="16"/>
      <c r="H182" s="31"/>
    </row>
    <row r="183" spans="2:8" ht="15" customHeight="1">
      <c r="B183" s="19" t="s">
        <v>98</v>
      </c>
      <c r="C183" s="390" t="s">
        <v>44</v>
      </c>
      <c r="D183" s="390"/>
      <c r="E183" s="390"/>
      <c r="F183" s="390"/>
      <c r="G183" s="391"/>
      <c r="H183" s="31"/>
    </row>
    <row r="184" spans="2:8" ht="15" customHeight="1" thickBot="1">
      <c r="B184" s="20" t="s">
        <v>29</v>
      </c>
      <c r="C184" s="20" t="s">
        <v>30</v>
      </c>
      <c r="D184" s="20" t="s">
        <v>31</v>
      </c>
      <c r="E184" s="20" t="s">
        <v>32</v>
      </c>
      <c r="F184" s="20" t="s">
        <v>33</v>
      </c>
      <c r="G184" s="20" t="s">
        <v>34</v>
      </c>
      <c r="H184" s="31"/>
    </row>
    <row r="185" spans="2:8" ht="15" customHeight="1">
      <c r="B185" s="316" t="s">
        <v>179</v>
      </c>
      <c r="C185" s="317" t="s">
        <v>43</v>
      </c>
      <c r="D185" s="318" t="s">
        <v>213</v>
      </c>
      <c r="E185" s="319">
        <v>4200</v>
      </c>
      <c r="F185" s="319"/>
      <c r="G185" s="320">
        <f>E185</f>
        <v>4200</v>
      </c>
      <c r="H185" s="31"/>
    </row>
    <row r="186" spans="2:8" ht="15" customHeight="1">
      <c r="B186" s="9"/>
      <c r="C186" s="193"/>
      <c r="D186" s="194"/>
      <c r="E186" s="195"/>
      <c r="F186" s="195"/>
      <c r="G186" s="196"/>
      <c r="H186" s="31"/>
    </row>
    <row r="187" spans="2:8" ht="15" customHeight="1">
      <c r="B187" s="9"/>
      <c r="C187" s="193"/>
      <c r="D187" s="194"/>
      <c r="E187" s="195"/>
      <c r="F187" s="195"/>
      <c r="G187" s="196"/>
      <c r="H187" s="31"/>
    </row>
    <row r="188" spans="2:8" ht="15" customHeight="1">
      <c r="B188" s="9"/>
      <c r="C188" s="193"/>
      <c r="D188" s="194"/>
      <c r="E188" s="195"/>
      <c r="F188" s="195"/>
      <c r="G188" s="196"/>
      <c r="H188" s="31"/>
    </row>
    <row r="189" spans="2:8" ht="15" customHeight="1" thickBot="1">
      <c r="B189" s="106"/>
      <c r="C189" s="136"/>
      <c r="D189" s="137"/>
      <c r="E189" s="138"/>
      <c r="F189" s="138"/>
      <c r="G189" s="16"/>
      <c r="H189" s="31"/>
    </row>
    <row r="190" spans="2:8" ht="15" customHeight="1">
      <c r="B190" s="19" t="s">
        <v>99</v>
      </c>
      <c r="C190" s="390" t="s">
        <v>100</v>
      </c>
      <c r="D190" s="390"/>
      <c r="E190" s="390"/>
      <c r="F190" s="390"/>
      <c r="G190" s="391"/>
      <c r="H190" s="31"/>
    </row>
    <row r="191" spans="2:8" ht="15" customHeight="1" thickBot="1">
      <c r="B191" s="20" t="s">
        <v>29</v>
      </c>
      <c r="C191" s="20" t="s">
        <v>30</v>
      </c>
      <c r="D191" s="20" t="s">
        <v>31</v>
      </c>
      <c r="E191" s="20" t="s">
        <v>32</v>
      </c>
      <c r="F191" s="20" t="s">
        <v>33</v>
      </c>
      <c r="G191" s="20" t="s">
        <v>34</v>
      </c>
      <c r="H191" s="31"/>
    </row>
    <row r="192" spans="2:8" ht="15" customHeight="1">
      <c r="B192" s="40" t="s">
        <v>179</v>
      </c>
      <c r="C192" s="44" t="s">
        <v>34</v>
      </c>
      <c r="D192" s="45"/>
      <c r="E192" s="46">
        <v>800</v>
      </c>
      <c r="F192" s="46"/>
      <c r="G192" s="47">
        <v>800</v>
      </c>
      <c r="H192" s="31"/>
    </row>
    <row r="193" spans="2:8" ht="15" customHeight="1">
      <c r="B193" s="97" t="s">
        <v>179</v>
      </c>
      <c r="C193" s="101" t="s">
        <v>185</v>
      </c>
      <c r="D193" s="102" t="s">
        <v>35</v>
      </c>
      <c r="E193" s="103">
        <v>35</v>
      </c>
      <c r="F193" s="103"/>
      <c r="G193" s="104">
        <f>G192+E193</f>
        <v>835</v>
      </c>
      <c r="H193" s="31"/>
    </row>
    <row r="194" spans="2:8" ht="15" customHeight="1">
      <c r="B194" s="9"/>
      <c r="C194" s="10"/>
      <c r="D194" s="11"/>
      <c r="E194" s="12"/>
      <c r="F194" s="12"/>
      <c r="G194" s="13"/>
      <c r="H194" s="31"/>
    </row>
    <row r="195" spans="2:8" ht="15" customHeight="1" thickBot="1">
      <c r="B195" s="14"/>
      <c r="C195" s="5"/>
      <c r="D195" s="15"/>
      <c r="E195" s="16"/>
      <c r="F195" s="16"/>
      <c r="G195" s="16"/>
      <c r="H195" s="31"/>
    </row>
    <row r="196" spans="2:8" ht="15" customHeight="1">
      <c r="B196" s="19" t="s">
        <v>101</v>
      </c>
      <c r="C196" s="390" t="s">
        <v>56</v>
      </c>
      <c r="D196" s="390"/>
      <c r="E196" s="390"/>
      <c r="F196" s="390"/>
      <c r="G196" s="391"/>
      <c r="H196" s="31"/>
    </row>
    <row r="197" spans="2:8" ht="15" customHeight="1" thickBot="1">
      <c r="B197" s="20" t="s">
        <v>29</v>
      </c>
      <c r="C197" s="20" t="s">
        <v>30</v>
      </c>
      <c r="D197" s="20" t="s">
        <v>31</v>
      </c>
      <c r="E197" s="20" t="s">
        <v>32</v>
      </c>
      <c r="F197" s="20" t="s">
        <v>33</v>
      </c>
      <c r="G197" s="20" t="s">
        <v>34</v>
      </c>
      <c r="H197" s="31"/>
    </row>
    <row r="198" spans="2:8" ht="15" customHeight="1">
      <c r="B198" s="316" t="s">
        <v>179</v>
      </c>
      <c r="C198" s="317" t="s">
        <v>261</v>
      </c>
      <c r="D198" s="318" t="s">
        <v>213</v>
      </c>
      <c r="E198" s="319">
        <f>'Tab 3 - General Journal'!F35</f>
        <v>3836</v>
      </c>
      <c r="F198" s="319"/>
      <c r="G198" s="320">
        <f>E198</f>
        <v>3836</v>
      </c>
      <c r="H198" s="31"/>
    </row>
    <row r="199" spans="2:8" ht="14.4">
      <c r="B199" s="197" t="s">
        <v>179</v>
      </c>
      <c r="C199" s="288" t="s">
        <v>262</v>
      </c>
      <c r="D199" s="194" t="s">
        <v>213</v>
      </c>
      <c r="E199" s="195">
        <f>+'Tab 3 - General Journal'!G47</f>
        <v>2824</v>
      </c>
      <c r="F199" s="195"/>
      <c r="G199" s="196">
        <f>G198+E199</f>
        <v>6660</v>
      </c>
      <c r="H199" s="31"/>
    </row>
    <row r="200" spans="2:8" ht="15" customHeight="1">
      <c r="B200" s="197" t="s">
        <v>179</v>
      </c>
      <c r="C200" s="288" t="s">
        <v>263</v>
      </c>
      <c r="D200" s="194" t="s">
        <v>213</v>
      </c>
      <c r="E200" s="195">
        <f>+'Tab 3 - General Journal'!G48</f>
        <v>332</v>
      </c>
      <c r="F200" s="195"/>
      <c r="G200" s="196">
        <f>G199+E200</f>
        <v>6992</v>
      </c>
      <c r="H200" s="31"/>
    </row>
    <row r="201" spans="2:8" ht="15" customHeight="1" thickBot="1">
      <c r="B201" s="106"/>
      <c r="C201" s="136"/>
      <c r="D201" s="137"/>
      <c r="E201" s="138"/>
      <c r="F201" s="138"/>
      <c r="G201" s="16"/>
      <c r="H201" s="31"/>
    </row>
    <row r="202" spans="2:8" ht="15" customHeight="1">
      <c r="B202" s="19" t="s">
        <v>102</v>
      </c>
      <c r="C202" s="390" t="s">
        <v>103</v>
      </c>
      <c r="D202" s="390"/>
      <c r="E202" s="390"/>
      <c r="F202" s="390"/>
      <c r="G202" s="391"/>
      <c r="H202" s="31"/>
    </row>
    <row r="203" spans="2:8" ht="15" customHeight="1" thickBot="1">
      <c r="B203" s="20" t="s">
        <v>29</v>
      </c>
      <c r="C203" s="20" t="s">
        <v>30</v>
      </c>
      <c r="D203" s="20" t="s">
        <v>31</v>
      </c>
      <c r="E203" s="20" t="s">
        <v>32</v>
      </c>
      <c r="F203" s="20" t="s">
        <v>33</v>
      </c>
      <c r="G203" s="20" t="s">
        <v>34</v>
      </c>
      <c r="H203" s="31"/>
    </row>
    <row r="204" spans="2:8" ht="15" customHeight="1">
      <c r="B204" s="316" t="s">
        <v>179</v>
      </c>
      <c r="C204" s="317" t="s">
        <v>195</v>
      </c>
      <c r="D204" s="318" t="s">
        <v>213</v>
      </c>
      <c r="E204" s="319">
        <v>900.2</v>
      </c>
      <c r="F204" s="319"/>
      <c r="G204" s="320">
        <f>E204</f>
        <v>900.2</v>
      </c>
      <c r="H204" s="31"/>
    </row>
    <row r="205" spans="2:8" ht="15" customHeight="1">
      <c r="B205" s="9"/>
      <c r="C205" s="193"/>
      <c r="D205" s="194"/>
      <c r="E205" s="195"/>
      <c r="F205" s="195"/>
      <c r="G205" s="196"/>
      <c r="H205" s="31"/>
    </row>
    <row r="206" spans="2:8" ht="15" customHeight="1">
      <c r="B206" s="9"/>
      <c r="C206" s="10"/>
      <c r="D206" s="11"/>
      <c r="E206" s="12"/>
      <c r="F206" s="12"/>
      <c r="G206" s="13"/>
      <c r="H206" s="31"/>
    </row>
    <row r="207" spans="2:8" ht="15" customHeight="1" thickBot="1">
      <c r="B207" s="14"/>
      <c r="C207" s="5"/>
      <c r="D207" s="15"/>
      <c r="E207" s="16"/>
      <c r="F207" s="16"/>
      <c r="G207" s="16"/>
      <c r="H207" s="31"/>
    </row>
    <row r="208" spans="2:8" ht="15" customHeight="1">
      <c r="B208" s="19" t="s">
        <v>104</v>
      </c>
      <c r="C208" s="390" t="s">
        <v>105</v>
      </c>
      <c r="D208" s="390"/>
      <c r="E208" s="390"/>
      <c r="F208" s="390"/>
      <c r="G208" s="391"/>
      <c r="H208" s="31"/>
    </row>
    <row r="209" spans="2:8" ht="15" customHeight="1" thickBot="1">
      <c r="B209" s="20" t="s">
        <v>29</v>
      </c>
      <c r="C209" s="20" t="s">
        <v>30</v>
      </c>
      <c r="D209" s="20" t="s">
        <v>31</v>
      </c>
      <c r="E209" s="20" t="s">
        <v>32</v>
      </c>
      <c r="F209" s="20" t="s">
        <v>33</v>
      </c>
      <c r="G209" s="20" t="s">
        <v>34</v>
      </c>
      <c r="H209" s="31"/>
    </row>
    <row r="210" spans="2:8" ht="15" customHeight="1">
      <c r="B210" s="40" t="s">
        <v>179</v>
      </c>
      <c r="C210" s="44" t="s">
        <v>34</v>
      </c>
      <c r="D210" s="45"/>
      <c r="E210" s="46">
        <v>11000</v>
      </c>
      <c r="F210" s="46"/>
      <c r="G210" s="47">
        <v>11000</v>
      </c>
      <c r="H210" s="31"/>
    </row>
    <row r="211" spans="2:8" ht="15" customHeight="1">
      <c r="B211" s="97" t="s">
        <v>179</v>
      </c>
      <c r="C211" s="101" t="s">
        <v>185</v>
      </c>
      <c r="D211" s="102" t="s">
        <v>35</v>
      </c>
      <c r="E211" s="103">
        <v>2500</v>
      </c>
      <c r="F211" s="103"/>
      <c r="G211" s="104">
        <f>G210+E211</f>
        <v>13500</v>
      </c>
      <c r="H211" s="31"/>
    </row>
    <row r="212" spans="2:8" ht="15" customHeight="1">
      <c r="B212" s="9"/>
      <c r="C212" s="10"/>
      <c r="D212" s="11"/>
      <c r="E212" s="12"/>
      <c r="F212" s="12"/>
      <c r="G212" s="13"/>
      <c r="H212" s="31"/>
    </row>
    <row r="213" spans="2:8" ht="15" customHeight="1" thickBot="1">
      <c r="B213" s="14"/>
      <c r="C213" s="5"/>
      <c r="D213" s="15"/>
      <c r="E213" s="16"/>
      <c r="F213" s="16"/>
      <c r="G213" s="16"/>
      <c r="H213" s="31"/>
    </row>
    <row r="214" spans="2:8" ht="15" customHeight="1">
      <c r="B214" s="19" t="s">
        <v>106</v>
      </c>
      <c r="C214" s="390" t="s">
        <v>107</v>
      </c>
      <c r="D214" s="390"/>
      <c r="E214" s="390"/>
      <c r="F214" s="390"/>
      <c r="G214" s="391"/>
      <c r="H214" s="31"/>
    </row>
    <row r="215" spans="2:8" ht="15" customHeight="1" thickBot="1">
      <c r="B215" s="20" t="s">
        <v>29</v>
      </c>
      <c r="C215" s="20" t="s">
        <v>30</v>
      </c>
      <c r="D215" s="20" t="s">
        <v>31</v>
      </c>
      <c r="E215" s="20" t="s">
        <v>32</v>
      </c>
      <c r="F215" s="20" t="s">
        <v>33</v>
      </c>
      <c r="G215" s="20" t="s">
        <v>34</v>
      </c>
      <c r="H215" s="31"/>
    </row>
    <row r="216" spans="2:8" ht="15" customHeight="1">
      <c r="B216" s="40" t="s">
        <v>179</v>
      </c>
      <c r="C216" s="44" t="s">
        <v>34</v>
      </c>
      <c r="D216" s="45"/>
      <c r="E216" s="46">
        <v>5500</v>
      </c>
      <c r="F216" s="46"/>
      <c r="G216" s="47">
        <v>5500</v>
      </c>
      <c r="H216" s="31"/>
    </row>
    <row r="217" spans="2:8" ht="15" customHeight="1">
      <c r="B217" s="7"/>
      <c r="C217" s="8"/>
      <c r="D217" s="11"/>
      <c r="E217" s="12"/>
      <c r="F217" s="12"/>
      <c r="G217" s="13"/>
      <c r="H217" s="31"/>
    </row>
    <row r="218" spans="2:8" ht="15" customHeight="1">
      <c r="B218" s="9"/>
      <c r="C218" s="10"/>
      <c r="D218" s="11"/>
      <c r="E218" s="12"/>
      <c r="F218" s="12"/>
      <c r="G218" s="13"/>
      <c r="H218" s="31"/>
    </row>
    <row r="219" spans="2:8" ht="15" customHeight="1" thickBot="1">
      <c r="B219" s="14"/>
      <c r="C219" s="5"/>
      <c r="D219" s="15"/>
      <c r="E219" s="16"/>
      <c r="F219" s="16"/>
      <c r="G219" s="16"/>
      <c r="H219" s="31"/>
    </row>
    <row r="220" spans="2:8" ht="15" customHeight="1">
      <c r="B220" s="19" t="s">
        <v>108</v>
      </c>
      <c r="C220" s="390" t="s">
        <v>109</v>
      </c>
      <c r="D220" s="390"/>
      <c r="E220" s="390"/>
      <c r="F220" s="390"/>
      <c r="G220" s="391"/>
      <c r="H220" s="31"/>
    </row>
    <row r="221" spans="2:8" ht="15" customHeight="1" thickBot="1">
      <c r="B221" s="20" t="s">
        <v>29</v>
      </c>
      <c r="C221" s="20" t="s">
        <v>30</v>
      </c>
      <c r="D221" s="20" t="s">
        <v>31</v>
      </c>
      <c r="E221" s="20" t="s">
        <v>32</v>
      </c>
      <c r="F221" s="20" t="s">
        <v>33</v>
      </c>
      <c r="G221" s="20" t="s">
        <v>34</v>
      </c>
      <c r="H221" s="31"/>
    </row>
    <row r="222" spans="2:8" ht="15" customHeight="1">
      <c r="B222" s="40" t="s">
        <v>179</v>
      </c>
      <c r="C222" s="44" t="s">
        <v>34</v>
      </c>
      <c r="D222" s="45"/>
      <c r="E222" s="46">
        <v>7200</v>
      </c>
      <c r="F222" s="46"/>
      <c r="G222" s="47">
        <v>7200</v>
      </c>
      <c r="H222" s="31"/>
    </row>
    <row r="223" spans="2:8" ht="15" customHeight="1">
      <c r="B223" s="9"/>
      <c r="C223" s="8"/>
      <c r="D223" s="11"/>
      <c r="E223" s="12"/>
      <c r="F223" s="12"/>
      <c r="G223" s="13"/>
      <c r="H223" s="31"/>
    </row>
    <row r="224" spans="2:8" ht="15" customHeight="1">
      <c r="B224" s="9"/>
      <c r="C224" s="10"/>
      <c r="D224" s="11"/>
      <c r="E224" s="12"/>
      <c r="F224" s="12"/>
      <c r="G224" s="13"/>
      <c r="H224" s="31"/>
    </row>
    <row r="225" spans="2:8" ht="15" customHeight="1" thickBot="1">
      <c r="B225" s="14"/>
      <c r="C225" s="5"/>
      <c r="D225" s="15"/>
      <c r="E225" s="16"/>
      <c r="F225" s="16"/>
      <c r="G225" s="16"/>
      <c r="H225" s="31"/>
    </row>
    <row r="226" spans="2:8" ht="15" customHeight="1">
      <c r="B226" s="19" t="s">
        <v>110</v>
      </c>
      <c r="C226" s="390" t="s">
        <v>75</v>
      </c>
      <c r="D226" s="390"/>
      <c r="E226" s="390"/>
      <c r="F226" s="390"/>
      <c r="G226" s="391"/>
      <c r="H226" s="31"/>
    </row>
    <row r="227" spans="2:8" ht="15" customHeight="1" thickBot="1">
      <c r="B227" s="20" t="s">
        <v>29</v>
      </c>
      <c r="C227" s="20" t="s">
        <v>30</v>
      </c>
      <c r="D227" s="20" t="s">
        <v>31</v>
      </c>
      <c r="E227" s="20" t="s">
        <v>32</v>
      </c>
      <c r="F227" s="20" t="s">
        <v>33</v>
      </c>
      <c r="G227" s="20" t="s">
        <v>34</v>
      </c>
      <c r="H227" s="31"/>
    </row>
    <row r="228" spans="2:8" ht="15" customHeight="1">
      <c r="B228" s="40" t="s">
        <v>179</v>
      </c>
      <c r="C228" s="44" t="s">
        <v>34</v>
      </c>
      <c r="D228" s="45"/>
      <c r="E228" s="46">
        <v>70000</v>
      </c>
      <c r="F228" s="46"/>
      <c r="G228" s="47">
        <v>70000</v>
      </c>
      <c r="H228" s="31"/>
    </row>
    <row r="229" spans="2:8" ht="15" customHeight="1">
      <c r="B229" s="9" t="s">
        <v>179</v>
      </c>
      <c r="C229" s="193" t="s">
        <v>195</v>
      </c>
      <c r="D229" s="194" t="s">
        <v>213</v>
      </c>
      <c r="E229" s="195">
        <v>2500</v>
      </c>
      <c r="F229" s="195"/>
      <c r="G229" s="196">
        <f>G228+E229</f>
        <v>72500</v>
      </c>
      <c r="H229" s="31"/>
    </row>
    <row r="230" spans="2:8" ht="15" customHeight="1">
      <c r="B230" s="9"/>
      <c r="C230" s="10"/>
      <c r="D230" s="11"/>
      <c r="E230" s="12"/>
      <c r="F230" s="12"/>
      <c r="G230" s="13"/>
      <c r="H230" s="31"/>
    </row>
    <row r="231" spans="2:8" ht="15" customHeight="1" thickBot="1">
      <c r="B231" s="14"/>
      <c r="C231" s="5"/>
      <c r="D231" s="15"/>
      <c r="E231" s="16"/>
      <c r="F231" s="16"/>
      <c r="G231" s="16"/>
      <c r="H231" s="31"/>
    </row>
    <row r="232" spans="2:8" ht="15" customHeight="1">
      <c r="B232" s="19" t="s">
        <v>111</v>
      </c>
      <c r="C232" s="390" t="s">
        <v>112</v>
      </c>
      <c r="D232" s="390"/>
      <c r="E232" s="390"/>
      <c r="F232" s="390"/>
      <c r="G232" s="391"/>
      <c r="H232" s="31"/>
    </row>
    <row r="233" spans="2:8" ht="15" customHeight="1" thickBot="1">
      <c r="B233" s="20" t="s">
        <v>29</v>
      </c>
      <c r="C233" s="20" t="s">
        <v>30</v>
      </c>
      <c r="D233" s="20" t="s">
        <v>31</v>
      </c>
      <c r="E233" s="20" t="s">
        <v>32</v>
      </c>
      <c r="F233" s="20" t="s">
        <v>33</v>
      </c>
      <c r="G233" s="20" t="s">
        <v>34</v>
      </c>
      <c r="H233" s="31"/>
    </row>
    <row r="234" spans="2:8" ht="15" customHeight="1">
      <c r="B234" s="316" t="s">
        <v>179</v>
      </c>
      <c r="C234" s="317" t="s">
        <v>260</v>
      </c>
      <c r="D234" s="318" t="s">
        <v>213</v>
      </c>
      <c r="E234" s="319">
        <f>'Tab 3 - General Journal'!F41</f>
        <v>11164</v>
      </c>
      <c r="F234" s="319"/>
      <c r="G234" s="320">
        <f>E234</f>
        <v>11164</v>
      </c>
      <c r="H234" s="305"/>
    </row>
    <row r="235" spans="2:8" ht="15" customHeight="1">
      <c r="B235" s="9"/>
      <c r="C235" s="193"/>
      <c r="D235" s="194"/>
      <c r="E235" s="195"/>
      <c r="F235" s="195"/>
      <c r="G235" s="196"/>
      <c r="H235" s="31"/>
    </row>
    <row r="236" spans="2:8" ht="15" customHeight="1">
      <c r="B236" s="9"/>
      <c r="C236" s="10"/>
      <c r="D236" s="11"/>
      <c r="E236" s="12"/>
      <c r="F236" s="12"/>
      <c r="G236" s="13"/>
      <c r="H236" s="31"/>
    </row>
    <row r="237" spans="2:8" ht="15" customHeight="1" thickBot="1">
      <c r="B237" s="14"/>
      <c r="C237" s="5"/>
      <c r="D237" s="15"/>
      <c r="E237" s="16"/>
      <c r="F237" s="16"/>
      <c r="G237" s="16"/>
      <c r="H237" s="31"/>
    </row>
    <row r="238" spans="2:8" ht="15" customHeight="1">
      <c r="B238" s="19" t="s">
        <v>113</v>
      </c>
      <c r="C238" s="390" t="s">
        <v>114</v>
      </c>
      <c r="D238" s="390"/>
      <c r="E238" s="390"/>
      <c r="F238" s="390"/>
      <c r="G238" s="391"/>
      <c r="H238" s="31"/>
    </row>
    <row r="239" spans="2:8" ht="15" customHeight="1" thickBot="1">
      <c r="B239" s="20" t="s">
        <v>29</v>
      </c>
      <c r="C239" s="20" t="s">
        <v>30</v>
      </c>
      <c r="D239" s="20" t="s">
        <v>31</v>
      </c>
      <c r="E239" s="20" t="s">
        <v>32</v>
      </c>
      <c r="F239" s="20" t="s">
        <v>33</v>
      </c>
      <c r="G239" s="20" t="s">
        <v>34</v>
      </c>
      <c r="H239" s="31"/>
    </row>
    <row r="240" spans="2:8" ht="15" customHeight="1">
      <c r="B240" s="316" t="s">
        <v>179</v>
      </c>
      <c r="C240" s="317" t="s">
        <v>41</v>
      </c>
      <c r="D240" s="318" t="s">
        <v>213</v>
      </c>
      <c r="E240" s="319">
        <v>101</v>
      </c>
      <c r="F240" s="319"/>
      <c r="G240" s="320">
        <f>E240</f>
        <v>101</v>
      </c>
      <c r="H240" s="31"/>
    </row>
    <row r="241" spans="2:8" ht="15" customHeight="1">
      <c r="B241" s="9"/>
      <c r="C241" s="193"/>
      <c r="D241" s="194"/>
      <c r="E241" s="195"/>
      <c r="F241" s="12"/>
      <c r="G241" s="196"/>
      <c r="H241" s="31"/>
    </row>
    <row r="242" spans="2:8" ht="15" customHeight="1">
      <c r="B242" s="9"/>
      <c r="C242" s="10"/>
      <c r="D242" s="11"/>
      <c r="E242" s="12"/>
      <c r="F242" s="12"/>
      <c r="G242" s="13"/>
      <c r="H242" s="31"/>
    </row>
    <row r="243" spans="2:8" s="29" customFormat="1" ht="15" customHeight="1">
      <c r="B243" s="33"/>
      <c r="C243" s="31"/>
      <c r="D243" s="34"/>
      <c r="E243" s="35"/>
      <c r="F243" s="35"/>
      <c r="G243" s="35"/>
      <c r="H243" s="31"/>
    </row>
    <row r="244" spans="2:8" s="29" customFormat="1" ht="15" customHeight="1" thickBot="1">
      <c r="B244" s="33"/>
      <c r="C244" s="31"/>
      <c r="D244" s="34"/>
      <c r="E244" s="36">
        <f>SUM(E6:E242)</f>
        <v>556981.5</v>
      </c>
      <c r="F244" s="36">
        <f>SUM(F6:F242)</f>
        <v>556981.5</v>
      </c>
      <c r="G244" s="36">
        <f>SUM(G6:G242)</f>
        <v>2514270</v>
      </c>
      <c r="H244" s="35">
        <f>+F244-E244</f>
        <v>0</v>
      </c>
    </row>
    <row r="245" spans="2:8" s="29" customFormat="1" ht="15" customHeight="1" thickTop="1">
      <c r="B245" s="33"/>
      <c r="C245" s="31"/>
      <c r="D245" s="34"/>
      <c r="E245" s="35"/>
      <c r="F245" s="35"/>
      <c r="G245" s="35"/>
      <c r="H245" s="31"/>
    </row>
    <row r="246" spans="2:8" s="29" customFormat="1">
      <c r="B246" s="25"/>
      <c r="C246" s="26"/>
      <c r="D246" s="27"/>
      <c r="E246" s="28"/>
      <c r="F246" s="28"/>
      <c r="G246" s="28"/>
    </row>
    <row r="247" spans="2:8" s="29" customFormat="1">
      <c r="B247" s="25"/>
      <c r="C247" s="26"/>
      <c r="D247" s="27"/>
      <c r="E247" s="321" t="s">
        <v>264</v>
      </c>
      <c r="F247" s="321"/>
      <c r="G247" s="28"/>
    </row>
    <row r="248" spans="2:8" s="29" customFormat="1">
      <c r="B248" s="25"/>
      <c r="C248" s="26"/>
      <c r="D248" s="27"/>
      <c r="E248" s="321">
        <v>436067</v>
      </c>
      <c r="F248" s="321">
        <f>+E248</f>
        <v>436067</v>
      </c>
      <c r="G248" s="28"/>
    </row>
    <row r="249" spans="2:8" s="29" customFormat="1">
      <c r="B249" s="25"/>
      <c r="C249" s="26"/>
      <c r="D249" s="27"/>
      <c r="E249" s="28"/>
      <c r="F249" s="28"/>
      <c r="G249" s="28"/>
    </row>
    <row r="250" spans="2:8" s="29" customFormat="1">
      <c r="B250" s="25"/>
      <c r="C250" s="26"/>
      <c r="D250" s="27"/>
      <c r="E250" s="28"/>
      <c r="F250" s="28"/>
      <c r="G250" s="28"/>
    </row>
    <row r="251" spans="2:8" s="29" customFormat="1">
      <c r="B251" s="25"/>
      <c r="C251" s="26"/>
      <c r="D251" s="27"/>
      <c r="E251" s="28"/>
      <c r="F251" s="28"/>
      <c r="G251" s="28"/>
    </row>
    <row r="252" spans="2:8" s="29" customFormat="1">
      <c r="B252" s="25"/>
      <c r="C252" s="26"/>
      <c r="D252" s="27"/>
      <c r="E252" s="28"/>
      <c r="F252" s="28"/>
      <c r="G252" s="28"/>
    </row>
    <row r="253" spans="2:8" s="29" customFormat="1">
      <c r="B253" s="25"/>
      <c r="C253" s="26"/>
      <c r="D253" s="27"/>
      <c r="E253" s="28"/>
      <c r="F253" s="28"/>
      <c r="G253" s="28"/>
    </row>
    <row r="254" spans="2:8" s="29" customFormat="1">
      <c r="B254" s="25"/>
      <c r="C254" s="26"/>
      <c r="D254" s="27"/>
      <c r="E254" s="28"/>
      <c r="F254" s="28"/>
      <c r="G254" s="28"/>
    </row>
    <row r="255" spans="2:8" s="29" customFormat="1">
      <c r="B255" s="25"/>
      <c r="C255" s="26"/>
      <c r="D255" s="27"/>
      <c r="E255" s="28"/>
      <c r="F255" s="28"/>
      <c r="G255" s="28"/>
    </row>
    <row r="256" spans="2:8" s="29" customFormat="1">
      <c r="B256" s="25"/>
      <c r="C256" s="26"/>
      <c r="D256" s="27"/>
      <c r="E256" s="28"/>
      <c r="F256" s="28"/>
      <c r="G256" s="28"/>
    </row>
    <row r="257" spans="2:7" s="29" customFormat="1">
      <c r="B257" s="25"/>
      <c r="C257" s="26"/>
      <c r="D257" s="27"/>
      <c r="E257" s="28"/>
      <c r="F257" s="28"/>
      <c r="G257" s="28"/>
    </row>
    <row r="258" spans="2:7" s="29" customFormat="1">
      <c r="B258" s="25"/>
      <c r="C258" s="26"/>
      <c r="D258" s="27"/>
      <c r="E258" s="28"/>
      <c r="F258" s="28"/>
      <c r="G258" s="28"/>
    </row>
    <row r="259" spans="2:7" s="29" customFormat="1">
      <c r="B259" s="25"/>
      <c r="C259" s="26"/>
      <c r="D259" s="27"/>
      <c r="E259" s="28"/>
      <c r="F259" s="28"/>
      <c r="G259" s="28"/>
    </row>
    <row r="260" spans="2:7" s="29" customFormat="1">
      <c r="B260" s="25"/>
      <c r="C260" s="26"/>
      <c r="D260" s="27"/>
      <c r="E260" s="28"/>
      <c r="F260" s="28"/>
      <c r="G260" s="28"/>
    </row>
    <row r="261" spans="2:7" s="29" customFormat="1">
      <c r="B261" s="25"/>
      <c r="C261" s="26"/>
      <c r="D261" s="27"/>
      <c r="E261" s="28"/>
      <c r="F261" s="28"/>
      <c r="G261" s="28"/>
    </row>
    <row r="262" spans="2:7" s="29" customFormat="1">
      <c r="B262" s="25"/>
      <c r="C262" s="26"/>
      <c r="D262" s="27"/>
      <c r="E262" s="28"/>
      <c r="F262" s="28"/>
      <c r="G262" s="28"/>
    </row>
    <row r="263" spans="2:7" s="29" customFormat="1">
      <c r="B263" s="25"/>
      <c r="C263" s="26"/>
      <c r="D263" s="27"/>
      <c r="E263" s="28"/>
      <c r="F263" s="28"/>
      <c r="G263" s="28"/>
    </row>
    <row r="264" spans="2:7" s="29" customFormat="1">
      <c r="B264" s="25"/>
      <c r="C264" s="26"/>
      <c r="D264" s="27"/>
      <c r="E264" s="28"/>
      <c r="F264" s="28"/>
      <c r="G264" s="28"/>
    </row>
    <row r="265" spans="2:7" s="29" customFormat="1">
      <c r="B265" s="25"/>
      <c r="C265" s="26"/>
      <c r="D265" s="27"/>
      <c r="E265" s="28"/>
      <c r="F265" s="28"/>
      <c r="G265" s="28"/>
    </row>
    <row r="266" spans="2:7" s="29" customFormat="1">
      <c r="B266" s="25"/>
      <c r="C266" s="26"/>
      <c r="D266" s="27"/>
      <c r="E266" s="28"/>
      <c r="F266" s="28"/>
      <c r="G266" s="28"/>
    </row>
    <row r="267" spans="2:7" s="29" customFormat="1">
      <c r="B267" s="25"/>
      <c r="C267" s="26"/>
      <c r="D267" s="27"/>
      <c r="E267" s="28"/>
      <c r="F267" s="28"/>
      <c r="G267" s="28"/>
    </row>
    <row r="268" spans="2:7" s="29" customFormat="1">
      <c r="B268" s="25"/>
      <c r="C268" s="26"/>
      <c r="D268" s="27"/>
      <c r="E268" s="28"/>
      <c r="F268" s="28"/>
      <c r="G268" s="28"/>
    </row>
    <row r="269" spans="2:7" s="29" customFormat="1">
      <c r="B269" s="25"/>
      <c r="C269" s="26"/>
      <c r="D269" s="27"/>
      <c r="E269" s="28"/>
      <c r="F269" s="28"/>
      <c r="G269" s="28"/>
    </row>
    <row r="270" spans="2:7" s="29" customFormat="1">
      <c r="B270" s="25"/>
      <c r="C270" s="26"/>
      <c r="D270" s="27"/>
      <c r="E270" s="28"/>
      <c r="F270" s="28"/>
      <c r="G270" s="28"/>
    </row>
    <row r="271" spans="2:7" s="29" customFormat="1">
      <c r="B271" s="25"/>
      <c r="C271" s="26"/>
      <c r="D271" s="27"/>
      <c r="E271" s="28"/>
      <c r="F271" s="28"/>
      <c r="G271" s="28"/>
    </row>
    <row r="272" spans="2:7" s="29" customFormat="1">
      <c r="B272" s="25"/>
      <c r="C272" s="26"/>
      <c r="D272" s="27"/>
      <c r="E272" s="28"/>
      <c r="F272" s="28"/>
      <c r="G272" s="28"/>
    </row>
    <row r="273" spans="2:7" s="29" customFormat="1">
      <c r="B273" s="25"/>
      <c r="C273" s="26"/>
      <c r="D273" s="27"/>
      <c r="E273" s="28"/>
      <c r="F273" s="28"/>
      <c r="G273" s="28"/>
    </row>
    <row r="274" spans="2:7" s="29" customFormat="1">
      <c r="B274" s="25"/>
      <c r="C274" s="26"/>
      <c r="D274" s="27"/>
      <c r="E274" s="28"/>
      <c r="F274" s="28"/>
      <c r="G274" s="28"/>
    </row>
    <row r="275" spans="2:7" s="29" customFormat="1">
      <c r="B275" s="25"/>
      <c r="C275" s="26"/>
      <c r="D275" s="27"/>
      <c r="E275" s="28"/>
      <c r="F275" s="28"/>
      <c r="G275" s="28"/>
    </row>
    <row r="276" spans="2:7" s="29" customFormat="1">
      <c r="B276" s="25"/>
      <c r="C276" s="26"/>
      <c r="D276" s="27"/>
      <c r="E276" s="28"/>
      <c r="F276" s="28"/>
      <c r="G276" s="28"/>
    </row>
    <row r="277" spans="2:7" s="29" customFormat="1">
      <c r="B277" s="25"/>
      <c r="C277" s="26"/>
      <c r="D277" s="27"/>
      <c r="E277" s="28"/>
      <c r="F277" s="28"/>
      <c r="G277" s="28"/>
    </row>
    <row r="278" spans="2:7" s="29" customFormat="1">
      <c r="B278" s="25"/>
      <c r="C278" s="26"/>
      <c r="D278" s="27"/>
      <c r="E278" s="28"/>
      <c r="F278" s="28"/>
      <c r="G278" s="28"/>
    </row>
    <row r="279" spans="2:7" s="29" customFormat="1">
      <c r="B279" s="25"/>
      <c r="C279" s="26"/>
      <c r="D279" s="27"/>
      <c r="E279" s="28"/>
      <c r="F279" s="28"/>
      <c r="G279" s="28"/>
    </row>
    <row r="280" spans="2:7" s="29" customFormat="1">
      <c r="B280" s="25"/>
      <c r="C280" s="26"/>
      <c r="D280" s="27"/>
      <c r="E280" s="28"/>
      <c r="F280" s="28"/>
      <c r="G280" s="28"/>
    </row>
    <row r="281" spans="2:7" s="29" customFormat="1">
      <c r="B281" s="25"/>
      <c r="C281" s="26"/>
      <c r="D281" s="27"/>
      <c r="E281" s="28"/>
      <c r="F281" s="28"/>
      <c r="G281" s="28"/>
    </row>
    <row r="282" spans="2:7" s="29" customFormat="1">
      <c r="B282" s="25"/>
      <c r="C282" s="26"/>
      <c r="D282" s="27"/>
      <c r="E282" s="28"/>
      <c r="F282" s="28"/>
      <c r="G282" s="28"/>
    </row>
    <row r="283" spans="2:7" s="29" customFormat="1">
      <c r="B283" s="25"/>
      <c r="C283" s="26"/>
      <c r="D283" s="27"/>
      <c r="E283" s="28"/>
      <c r="F283" s="28"/>
      <c r="G283" s="28"/>
    </row>
    <row r="284" spans="2:7" s="29" customFormat="1">
      <c r="B284" s="25"/>
      <c r="C284" s="26"/>
      <c r="D284" s="27"/>
      <c r="E284" s="28"/>
      <c r="F284" s="28"/>
      <c r="G284" s="28"/>
    </row>
    <row r="285" spans="2:7" s="29" customFormat="1">
      <c r="B285" s="25"/>
      <c r="C285" s="26"/>
      <c r="D285" s="27"/>
      <c r="E285" s="28"/>
      <c r="F285" s="28"/>
      <c r="G285" s="28"/>
    </row>
    <row r="286" spans="2:7" s="29" customFormat="1">
      <c r="B286" s="25"/>
      <c r="C286" s="26"/>
      <c r="D286" s="27"/>
      <c r="E286" s="28"/>
      <c r="F286" s="28"/>
      <c r="G286" s="28"/>
    </row>
    <row r="287" spans="2:7" s="29" customFormat="1">
      <c r="B287" s="25"/>
      <c r="C287" s="26"/>
      <c r="D287" s="27"/>
      <c r="E287" s="28"/>
      <c r="F287" s="28"/>
      <c r="G287" s="28"/>
    </row>
    <row r="288" spans="2:7" s="29" customFormat="1">
      <c r="B288" s="25"/>
      <c r="C288" s="26"/>
      <c r="D288" s="27"/>
      <c r="E288" s="28"/>
      <c r="F288" s="28"/>
      <c r="G288" s="28"/>
    </row>
    <row r="289" spans="2:7" s="29" customFormat="1">
      <c r="B289" s="25"/>
      <c r="C289" s="26"/>
      <c r="D289" s="27"/>
      <c r="E289" s="28"/>
      <c r="F289" s="28"/>
      <c r="G289" s="28"/>
    </row>
    <row r="290" spans="2:7" s="29" customFormat="1">
      <c r="B290" s="25"/>
      <c r="C290" s="26"/>
      <c r="D290" s="27"/>
      <c r="E290" s="28"/>
      <c r="F290" s="28"/>
      <c r="G290" s="28"/>
    </row>
    <row r="291" spans="2:7" s="29" customFormat="1">
      <c r="B291" s="25"/>
      <c r="C291" s="26"/>
      <c r="D291" s="27"/>
      <c r="E291" s="28"/>
      <c r="F291" s="28"/>
      <c r="G291" s="28"/>
    </row>
    <row r="292" spans="2:7" s="29" customFormat="1">
      <c r="B292" s="25"/>
      <c r="C292" s="26"/>
      <c r="D292" s="27"/>
      <c r="E292" s="28"/>
      <c r="F292" s="28"/>
      <c r="G292" s="28"/>
    </row>
    <row r="293" spans="2:7" s="29" customFormat="1">
      <c r="B293" s="25"/>
      <c r="C293" s="26"/>
      <c r="D293" s="27"/>
      <c r="E293" s="28"/>
      <c r="F293" s="28"/>
      <c r="G293" s="28"/>
    </row>
    <row r="294" spans="2:7" s="29" customFormat="1">
      <c r="B294" s="25"/>
      <c r="C294" s="26"/>
      <c r="D294" s="27"/>
      <c r="E294" s="28"/>
      <c r="F294" s="28"/>
      <c r="G294" s="28"/>
    </row>
    <row r="295" spans="2:7" s="29" customFormat="1">
      <c r="B295" s="25"/>
      <c r="C295" s="26"/>
      <c r="D295" s="27"/>
      <c r="E295" s="28"/>
      <c r="F295" s="28"/>
      <c r="G295" s="28"/>
    </row>
    <row r="296" spans="2:7" s="29" customFormat="1">
      <c r="B296" s="25"/>
      <c r="C296" s="26"/>
      <c r="D296" s="27"/>
      <c r="E296" s="28"/>
      <c r="F296" s="28"/>
      <c r="G296" s="28"/>
    </row>
    <row r="297" spans="2:7" s="29" customFormat="1">
      <c r="B297" s="25"/>
      <c r="C297" s="26"/>
      <c r="D297" s="27"/>
      <c r="E297" s="28"/>
      <c r="F297" s="28"/>
      <c r="G297" s="28"/>
    </row>
    <row r="298" spans="2:7" s="29" customFormat="1">
      <c r="B298" s="25"/>
      <c r="C298" s="26"/>
      <c r="D298" s="27"/>
      <c r="E298" s="28"/>
      <c r="F298" s="28"/>
      <c r="G298" s="28"/>
    </row>
    <row r="299" spans="2:7" s="29" customFormat="1">
      <c r="B299" s="25"/>
      <c r="C299" s="26"/>
      <c r="D299" s="27"/>
      <c r="E299" s="28"/>
      <c r="F299" s="28"/>
      <c r="G299" s="28"/>
    </row>
    <row r="300" spans="2:7" s="29" customFormat="1">
      <c r="B300" s="25"/>
      <c r="C300" s="26"/>
      <c r="D300" s="27"/>
      <c r="E300" s="28"/>
      <c r="F300" s="28"/>
      <c r="G300" s="28"/>
    </row>
    <row r="301" spans="2:7" s="29" customFormat="1">
      <c r="B301" s="25"/>
      <c r="C301" s="26"/>
      <c r="D301" s="27"/>
      <c r="E301" s="28"/>
      <c r="F301" s="28"/>
      <c r="G301" s="28"/>
    </row>
    <row r="302" spans="2:7" s="29" customFormat="1">
      <c r="B302" s="25"/>
      <c r="C302" s="26"/>
      <c r="D302" s="27"/>
      <c r="E302" s="28"/>
      <c r="F302" s="28"/>
      <c r="G302" s="28"/>
    </row>
    <row r="303" spans="2:7" s="29" customFormat="1">
      <c r="B303" s="25"/>
      <c r="C303" s="26"/>
      <c r="D303" s="27"/>
      <c r="E303" s="28"/>
      <c r="F303" s="28"/>
      <c r="G303" s="28"/>
    </row>
    <row r="304" spans="2:7" s="29" customFormat="1">
      <c r="B304" s="25"/>
      <c r="C304" s="26"/>
      <c r="D304" s="27"/>
      <c r="E304" s="28"/>
      <c r="F304" s="28"/>
      <c r="G304" s="28"/>
    </row>
    <row r="305" spans="2:7" s="29" customFormat="1">
      <c r="B305" s="25"/>
      <c r="C305" s="26"/>
      <c r="D305" s="27"/>
      <c r="E305" s="28"/>
      <c r="F305" s="28"/>
      <c r="G305" s="28"/>
    </row>
    <row r="306" spans="2:7" s="29" customFormat="1">
      <c r="B306" s="25"/>
      <c r="C306" s="26"/>
      <c r="D306" s="27"/>
      <c r="E306" s="28"/>
      <c r="F306" s="28"/>
      <c r="G306" s="28"/>
    </row>
    <row r="307" spans="2:7" s="29" customFormat="1">
      <c r="B307" s="25"/>
      <c r="C307" s="26"/>
      <c r="D307" s="27"/>
      <c r="E307" s="28"/>
      <c r="F307" s="28"/>
      <c r="G307" s="28"/>
    </row>
    <row r="308" spans="2:7" s="29" customFormat="1">
      <c r="B308" s="25"/>
      <c r="C308" s="26"/>
      <c r="D308" s="27"/>
      <c r="E308" s="28"/>
      <c r="F308" s="28"/>
      <c r="G308" s="28"/>
    </row>
    <row r="309" spans="2:7" s="29" customFormat="1">
      <c r="B309" s="25"/>
      <c r="C309" s="26"/>
      <c r="D309" s="27"/>
      <c r="E309" s="28"/>
      <c r="F309" s="28"/>
      <c r="G309" s="28"/>
    </row>
    <row r="310" spans="2:7" s="29" customFormat="1">
      <c r="B310" s="25"/>
      <c r="C310" s="26"/>
      <c r="D310" s="27"/>
      <c r="E310" s="28"/>
      <c r="F310" s="28"/>
      <c r="G310" s="28"/>
    </row>
    <row r="311" spans="2:7" s="29" customFormat="1">
      <c r="B311" s="25"/>
      <c r="C311" s="26"/>
      <c r="D311" s="27"/>
      <c r="E311" s="28"/>
      <c r="F311" s="28"/>
      <c r="G311" s="28"/>
    </row>
    <row r="312" spans="2:7" s="29" customFormat="1">
      <c r="B312" s="25"/>
      <c r="C312" s="26"/>
      <c r="D312" s="27"/>
      <c r="E312" s="28"/>
      <c r="F312" s="28"/>
      <c r="G312" s="28"/>
    </row>
    <row r="313" spans="2:7" s="29" customFormat="1">
      <c r="B313" s="25"/>
      <c r="C313" s="26"/>
      <c r="D313" s="27"/>
      <c r="E313" s="28"/>
      <c r="F313" s="28"/>
      <c r="G313" s="28"/>
    </row>
    <row r="314" spans="2:7" s="29" customFormat="1">
      <c r="B314" s="25"/>
      <c r="C314" s="26"/>
      <c r="D314" s="27"/>
      <c r="E314" s="28"/>
      <c r="F314" s="28"/>
      <c r="G314" s="28"/>
    </row>
    <row r="315" spans="2:7" s="29" customFormat="1">
      <c r="B315" s="25"/>
      <c r="C315" s="26"/>
      <c r="D315" s="27"/>
      <c r="E315" s="28"/>
      <c r="F315" s="28"/>
      <c r="G315" s="28"/>
    </row>
    <row r="316" spans="2:7" s="29" customFormat="1">
      <c r="B316" s="25"/>
      <c r="C316" s="26"/>
      <c r="D316" s="27"/>
      <c r="E316" s="28"/>
      <c r="F316" s="28"/>
      <c r="G316" s="28"/>
    </row>
    <row r="317" spans="2:7" s="29" customFormat="1">
      <c r="B317" s="25"/>
      <c r="C317" s="26"/>
      <c r="D317" s="27"/>
      <c r="E317" s="28"/>
      <c r="F317" s="28"/>
      <c r="G317" s="28"/>
    </row>
    <row r="318" spans="2:7" s="29" customFormat="1">
      <c r="B318" s="25"/>
      <c r="C318" s="26"/>
      <c r="D318" s="27"/>
      <c r="E318" s="28"/>
      <c r="F318" s="28"/>
      <c r="G318" s="28"/>
    </row>
    <row r="319" spans="2:7" s="29" customFormat="1">
      <c r="B319" s="25"/>
      <c r="C319" s="26"/>
      <c r="D319" s="27"/>
      <c r="E319" s="28"/>
      <c r="F319" s="28"/>
      <c r="G319" s="28"/>
    </row>
    <row r="320" spans="2:7" s="29" customFormat="1">
      <c r="B320" s="25"/>
      <c r="C320" s="26"/>
      <c r="D320" s="27"/>
      <c r="E320" s="28"/>
      <c r="F320" s="28"/>
      <c r="G320" s="28"/>
    </row>
    <row r="321" spans="2:7" s="29" customFormat="1">
      <c r="B321" s="25"/>
      <c r="C321" s="26"/>
      <c r="D321" s="27"/>
      <c r="E321" s="28"/>
      <c r="F321" s="28"/>
      <c r="G321" s="28"/>
    </row>
    <row r="322" spans="2:7" s="29" customFormat="1">
      <c r="B322" s="25"/>
      <c r="C322" s="26"/>
      <c r="D322" s="27"/>
      <c r="E322" s="28"/>
      <c r="F322" s="28"/>
      <c r="G322" s="28"/>
    </row>
    <row r="323" spans="2:7" s="29" customFormat="1">
      <c r="B323" s="25"/>
      <c r="C323" s="26"/>
      <c r="D323" s="27"/>
      <c r="E323" s="28"/>
      <c r="F323" s="28"/>
      <c r="G323" s="28"/>
    </row>
    <row r="324" spans="2:7" s="29" customFormat="1">
      <c r="B324" s="25"/>
      <c r="C324" s="26"/>
      <c r="D324" s="27"/>
      <c r="E324" s="28"/>
      <c r="F324" s="28"/>
      <c r="G324" s="28"/>
    </row>
    <row r="325" spans="2:7" s="29" customFormat="1">
      <c r="B325" s="25"/>
      <c r="C325" s="26"/>
      <c r="D325" s="27"/>
      <c r="E325" s="28"/>
      <c r="F325" s="28"/>
      <c r="G325" s="28"/>
    </row>
    <row r="326" spans="2:7" s="29" customFormat="1">
      <c r="B326" s="25"/>
      <c r="C326" s="26"/>
      <c r="D326" s="27"/>
      <c r="E326" s="28"/>
      <c r="F326" s="28"/>
      <c r="G326" s="28"/>
    </row>
    <row r="327" spans="2:7" s="29" customFormat="1">
      <c r="B327" s="25"/>
      <c r="C327" s="26"/>
      <c r="D327" s="27"/>
      <c r="E327" s="28"/>
      <c r="F327" s="28"/>
      <c r="G327" s="28"/>
    </row>
    <row r="328" spans="2:7" s="29" customFormat="1">
      <c r="B328" s="25"/>
      <c r="C328" s="26"/>
      <c r="D328" s="27"/>
      <c r="E328" s="28"/>
      <c r="F328" s="28"/>
      <c r="G328" s="28"/>
    </row>
    <row r="329" spans="2:7" s="29" customFormat="1">
      <c r="B329" s="25"/>
      <c r="C329" s="26"/>
      <c r="D329" s="27"/>
      <c r="E329" s="28"/>
      <c r="F329" s="28"/>
      <c r="G329" s="28"/>
    </row>
    <row r="330" spans="2:7" s="29" customFormat="1">
      <c r="B330" s="25"/>
      <c r="C330" s="26"/>
      <c r="D330" s="27"/>
      <c r="E330" s="28"/>
      <c r="F330" s="28"/>
      <c r="G330" s="28"/>
    </row>
    <row r="331" spans="2:7" s="29" customFormat="1">
      <c r="B331" s="25"/>
      <c r="C331" s="26"/>
      <c r="D331" s="27"/>
      <c r="E331" s="28"/>
      <c r="F331" s="28"/>
      <c r="G331" s="28"/>
    </row>
    <row r="332" spans="2:7" s="29" customFormat="1">
      <c r="B332" s="25"/>
      <c r="C332" s="26"/>
      <c r="D332" s="27"/>
      <c r="E332" s="28"/>
      <c r="F332" s="28"/>
      <c r="G332" s="28"/>
    </row>
    <row r="333" spans="2:7" s="29" customFormat="1">
      <c r="B333" s="25"/>
      <c r="C333" s="26"/>
      <c r="D333" s="27"/>
      <c r="E333" s="28"/>
      <c r="F333" s="28"/>
      <c r="G333" s="28"/>
    </row>
    <row r="334" spans="2:7" s="29" customFormat="1">
      <c r="B334" s="25"/>
      <c r="C334" s="26"/>
      <c r="D334" s="27"/>
      <c r="E334" s="28"/>
      <c r="F334" s="28"/>
      <c r="G334" s="28"/>
    </row>
    <row r="335" spans="2:7" s="29" customFormat="1">
      <c r="B335" s="25"/>
      <c r="C335" s="26"/>
      <c r="D335" s="27"/>
      <c r="E335" s="28"/>
      <c r="F335" s="28"/>
      <c r="G335" s="28"/>
    </row>
    <row r="336" spans="2:7" s="29" customFormat="1">
      <c r="B336" s="25"/>
      <c r="C336" s="26"/>
      <c r="D336" s="27"/>
      <c r="E336" s="28"/>
      <c r="F336" s="28"/>
      <c r="G336" s="28"/>
    </row>
    <row r="337" spans="2:7" s="29" customFormat="1">
      <c r="B337" s="25"/>
      <c r="C337" s="26"/>
      <c r="D337" s="27"/>
      <c r="E337" s="28"/>
      <c r="F337" s="28"/>
      <c r="G337" s="28"/>
    </row>
    <row r="338" spans="2:7" s="29" customFormat="1">
      <c r="B338" s="25"/>
      <c r="C338" s="26"/>
      <c r="D338" s="27"/>
      <c r="E338" s="28"/>
      <c r="F338" s="28"/>
      <c r="G338" s="28"/>
    </row>
    <row r="339" spans="2:7" s="29" customFormat="1">
      <c r="B339" s="25"/>
      <c r="C339" s="26"/>
      <c r="D339" s="27"/>
      <c r="E339" s="28"/>
      <c r="F339" s="28"/>
      <c r="G339" s="28"/>
    </row>
    <row r="340" spans="2:7" s="29" customFormat="1">
      <c r="B340" s="25"/>
      <c r="C340" s="26"/>
      <c r="D340" s="27"/>
      <c r="E340" s="28"/>
      <c r="F340" s="28"/>
      <c r="G340" s="28"/>
    </row>
    <row r="341" spans="2:7" s="29" customFormat="1">
      <c r="B341" s="25"/>
      <c r="C341" s="26"/>
      <c r="D341" s="27"/>
      <c r="E341" s="28"/>
      <c r="F341" s="28"/>
      <c r="G341" s="28"/>
    </row>
    <row r="342" spans="2:7" s="29" customFormat="1">
      <c r="B342" s="25"/>
      <c r="C342" s="26"/>
      <c r="D342" s="27"/>
      <c r="E342" s="28"/>
      <c r="F342" s="28"/>
      <c r="G342" s="28"/>
    </row>
    <row r="343" spans="2:7" s="29" customFormat="1">
      <c r="B343" s="25"/>
      <c r="C343" s="26"/>
      <c r="D343" s="27"/>
      <c r="E343" s="28"/>
      <c r="F343" s="28"/>
      <c r="G343" s="28"/>
    </row>
    <row r="344" spans="2:7" s="29" customFormat="1">
      <c r="B344" s="25"/>
      <c r="C344" s="26"/>
      <c r="D344" s="27"/>
      <c r="E344" s="28"/>
      <c r="F344" s="28"/>
      <c r="G344" s="28"/>
    </row>
    <row r="345" spans="2:7" s="29" customFormat="1">
      <c r="B345" s="25"/>
      <c r="C345" s="26"/>
      <c r="D345" s="27"/>
      <c r="E345" s="28"/>
      <c r="F345" s="28"/>
      <c r="G345" s="28"/>
    </row>
    <row r="346" spans="2:7" s="29" customFormat="1">
      <c r="B346" s="25"/>
      <c r="C346" s="26"/>
      <c r="D346" s="27"/>
      <c r="E346" s="28"/>
      <c r="F346" s="28"/>
      <c r="G346" s="28"/>
    </row>
    <row r="347" spans="2:7" s="29" customFormat="1">
      <c r="B347" s="25"/>
      <c r="C347" s="26"/>
      <c r="D347" s="27"/>
      <c r="E347" s="28"/>
      <c r="F347" s="28"/>
      <c r="G347" s="28"/>
    </row>
    <row r="348" spans="2:7" s="29" customFormat="1">
      <c r="B348" s="25"/>
      <c r="C348" s="26"/>
      <c r="D348" s="27"/>
      <c r="E348" s="28"/>
      <c r="F348" s="28"/>
      <c r="G348" s="28"/>
    </row>
    <row r="349" spans="2:7" s="29" customFormat="1">
      <c r="B349" s="25"/>
      <c r="C349" s="26"/>
      <c r="D349" s="27"/>
      <c r="E349" s="28"/>
      <c r="F349" s="28"/>
      <c r="G349" s="28"/>
    </row>
    <row r="350" spans="2:7" s="29" customFormat="1">
      <c r="B350" s="25"/>
      <c r="C350" s="26"/>
      <c r="D350" s="27"/>
      <c r="E350" s="28"/>
      <c r="F350" s="28"/>
      <c r="G350" s="28"/>
    </row>
    <row r="351" spans="2:7" s="29" customFormat="1">
      <c r="B351" s="25"/>
      <c r="C351" s="26"/>
      <c r="D351" s="27"/>
      <c r="E351" s="28"/>
      <c r="F351" s="28"/>
      <c r="G351" s="28"/>
    </row>
    <row r="352" spans="2:7" s="29" customFormat="1">
      <c r="B352" s="25"/>
      <c r="C352" s="26"/>
      <c r="D352" s="27"/>
      <c r="E352" s="28"/>
      <c r="F352" s="28"/>
      <c r="G352" s="28"/>
    </row>
    <row r="353" spans="2:7" s="29" customFormat="1">
      <c r="B353" s="25"/>
      <c r="C353" s="26"/>
      <c r="D353" s="27"/>
      <c r="E353" s="28"/>
      <c r="F353" s="28"/>
      <c r="G353" s="28"/>
    </row>
    <row r="354" spans="2:7" s="29" customFormat="1">
      <c r="B354" s="25"/>
      <c r="C354" s="26"/>
      <c r="D354" s="27"/>
      <c r="E354" s="28"/>
      <c r="F354" s="28"/>
      <c r="G354" s="28"/>
    </row>
    <row r="355" spans="2:7" s="29" customFormat="1">
      <c r="B355" s="25"/>
      <c r="C355" s="26"/>
      <c r="D355" s="27"/>
      <c r="E355" s="28"/>
      <c r="F355" s="28"/>
      <c r="G355" s="28"/>
    </row>
    <row r="356" spans="2:7" s="29" customFormat="1">
      <c r="B356" s="25"/>
      <c r="C356" s="26"/>
      <c r="D356" s="27"/>
      <c r="E356" s="28"/>
      <c r="F356" s="28"/>
      <c r="G356" s="28"/>
    </row>
    <row r="357" spans="2:7" s="29" customFormat="1">
      <c r="B357" s="25"/>
      <c r="C357" s="26"/>
      <c r="D357" s="27"/>
      <c r="E357" s="28"/>
      <c r="F357" s="28"/>
      <c r="G357" s="28"/>
    </row>
    <row r="358" spans="2:7" s="29" customFormat="1">
      <c r="B358" s="25"/>
      <c r="C358" s="26"/>
      <c r="D358" s="27"/>
      <c r="E358" s="28"/>
      <c r="F358" s="28"/>
      <c r="G358" s="28"/>
    </row>
    <row r="359" spans="2:7" s="29" customFormat="1">
      <c r="B359" s="25"/>
      <c r="C359" s="26"/>
      <c r="D359" s="27"/>
      <c r="E359" s="28"/>
      <c r="F359" s="28"/>
      <c r="G359" s="28"/>
    </row>
    <row r="360" spans="2:7" s="29" customFormat="1">
      <c r="B360" s="25"/>
      <c r="C360" s="26"/>
      <c r="D360" s="27"/>
      <c r="E360" s="28"/>
      <c r="F360" s="28"/>
      <c r="G360" s="28"/>
    </row>
    <row r="361" spans="2:7" s="29" customFormat="1">
      <c r="B361" s="25"/>
      <c r="C361" s="26"/>
      <c r="D361" s="27"/>
      <c r="E361" s="28"/>
      <c r="F361" s="28"/>
      <c r="G361" s="28"/>
    </row>
    <row r="362" spans="2:7" s="29" customFormat="1">
      <c r="B362" s="25"/>
      <c r="C362" s="26"/>
      <c r="D362" s="27"/>
      <c r="E362" s="28"/>
      <c r="F362" s="28"/>
      <c r="G362" s="28"/>
    </row>
    <row r="363" spans="2:7" s="29" customFormat="1">
      <c r="B363" s="25"/>
      <c r="C363" s="26"/>
      <c r="D363" s="27"/>
      <c r="E363" s="28"/>
      <c r="F363" s="28"/>
      <c r="G363" s="28"/>
    </row>
    <row r="364" spans="2:7" s="29" customFormat="1">
      <c r="B364" s="25"/>
      <c r="C364" s="26"/>
      <c r="D364" s="27"/>
      <c r="E364" s="28"/>
      <c r="F364" s="28"/>
      <c r="G364" s="28"/>
    </row>
    <row r="365" spans="2:7" s="29" customFormat="1">
      <c r="B365" s="25"/>
      <c r="C365" s="26"/>
      <c r="D365" s="27"/>
      <c r="E365" s="28"/>
      <c r="F365" s="28"/>
      <c r="G365" s="28"/>
    </row>
    <row r="366" spans="2:7" s="29" customFormat="1">
      <c r="B366" s="25"/>
      <c r="C366" s="26"/>
      <c r="D366" s="27"/>
      <c r="E366" s="28"/>
      <c r="F366" s="28"/>
      <c r="G366" s="28"/>
    </row>
    <row r="367" spans="2:7" s="29" customFormat="1">
      <c r="B367" s="25"/>
      <c r="C367" s="26"/>
      <c r="D367" s="27"/>
      <c r="E367" s="28"/>
      <c r="F367" s="28"/>
      <c r="G367" s="28"/>
    </row>
    <row r="368" spans="2:7" s="29" customFormat="1">
      <c r="B368" s="25"/>
      <c r="C368" s="26"/>
      <c r="D368" s="27"/>
      <c r="E368" s="28"/>
      <c r="F368" s="28"/>
      <c r="G368" s="28"/>
    </row>
    <row r="369" spans="2:7" s="29" customFormat="1">
      <c r="B369" s="25"/>
      <c r="C369" s="26"/>
      <c r="D369" s="27"/>
      <c r="E369" s="28"/>
      <c r="F369" s="28"/>
      <c r="G369" s="28"/>
    </row>
    <row r="370" spans="2:7" s="29" customFormat="1">
      <c r="B370" s="25"/>
      <c r="C370" s="26"/>
      <c r="D370" s="27"/>
      <c r="E370" s="28"/>
      <c r="F370" s="28"/>
      <c r="G370" s="28"/>
    </row>
    <row r="371" spans="2:7" s="29" customFormat="1">
      <c r="B371" s="25"/>
      <c r="C371" s="26"/>
      <c r="D371" s="27"/>
      <c r="E371" s="28"/>
      <c r="F371" s="28"/>
      <c r="G371" s="28"/>
    </row>
    <row r="372" spans="2:7" s="29" customFormat="1">
      <c r="B372" s="25"/>
      <c r="C372" s="26"/>
      <c r="D372" s="27"/>
      <c r="E372" s="28"/>
      <c r="F372" s="28"/>
      <c r="G372" s="28"/>
    </row>
    <row r="373" spans="2:7" s="29" customFormat="1">
      <c r="B373" s="25"/>
      <c r="C373" s="26"/>
      <c r="D373" s="27"/>
      <c r="E373" s="28"/>
      <c r="F373" s="28"/>
      <c r="G373" s="28"/>
    </row>
    <row r="374" spans="2:7" s="29" customFormat="1">
      <c r="B374" s="25"/>
      <c r="C374" s="26"/>
      <c r="D374" s="27"/>
      <c r="E374" s="28"/>
      <c r="F374" s="28"/>
      <c r="G374" s="28"/>
    </row>
    <row r="375" spans="2:7" s="29" customFormat="1">
      <c r="B375" s="25"/>
      <c r="C375" s="26"/>
      <c r="D375" s="27"/>
      <c r="E375" s="28"/>
      <c r="F375" s="28"/>
      <c r="G375" s="28"/>
    </row>
    <row r="376" spans="2:7" s="29" customFormat="1">
      <c r="B376" s="25"/>
      <c r="C376" s="26"/>
      <c r="D376" s="27"/>
      <c r="E376" s="28"/>
      <c r="F376" s="28"/>
      <c r="G376" s="28"/>
    </row>
    <row r="377" spans="2:7" s="29" customFormat="1">
      <c r="B377" s="25"/>
      <c r="C377" s="26"/>
      <c r="D377" s="27"/>
      <c r="E377" s="28"/>
      <c r="F377" s="28"/>
      <c r="G377" s="28"/>
    </row>
    <row r="378" spans="2:7" s="29" customFormat="1">
      <c r="B378" s="25"/>
      <c r="C378" s="26"/>
      <c r="D378" s="27"/>
      <c r="E378" s="28"/>
      <c r="F378" s="28"/>
      <c r="G378" s="28"/>
    </row>
    <row r="379" spans="2:7" s="29" customFormat="1">
      <c r="B379" s="25"/>
      <c r="C379" s="26"/>
      <c r="D379" s="27"/>
      <c r="E379" s="28"/>
      <c r="F379" s="28"/>
      <c r="G379" s="28"/>
    </row>
    <row r="380" spans="2:7" s="29" customFormat="1">
      <c r="B380" s="25"/>
      <c r="C380" s="26"/>
      <c r="D380" s="27"/>
      <c r="E380" s="28"/>
      <c r="F380" s="28"/>
      <c r="G380" s="28"/>
    </row>
    <row r="381" spans="2:7" s="29" customFormat="1">
      <c r="B381" s="25"/>
      <c r="C381" s="26"/>
      <c r="D381" s="27"/>
      <c r="E381" s="28"/>
      <c r="F381" s="28"/>
      <c r="G381" s="28"/>
    </row>
    <row r="382" spans="2:7" s="29" customFormat="1">
      <c r="B382" s="25"/>
      <c r="C382" s="26"/>
      <c r="D382" s="27"/>
      <c r="E382" s="28"/>
      <c r="F382" s="28"/>
      <c r="G382" s="28"/>
    </row>
    <row r="383" spans="2:7" s="29" customFormat="1">
      <c r="B383" s="25"/>
      <c r="C383" s="26"/>
      <c r="D383" s="27"/>
      <c r="E383" s="28"/>
      <c r="F383" s="28"/>
      <c r="G383" s="28"/>
    </row>
    <row r="384" spans="2:7" s="29" customFormat="1">
      <c r="B384" s="25"/>
      <c r="C384" s="26"/>
      <c r="D384" s="27"/>
      <c r="E384" s="28"/>
      <c r="F384" s="28"/>
      <c r="G384" s="28"/>
    </row>
    <row r="385" spans="2:7" s="29" customFormat="1">
      <c r="B385" s="25"/>
      <c r="C385" s="26"/>
      <c r="D385" s="27"/>
      <c r="E385" s="28"/>
      <c r="F385" s="28"/>
      <c r="G385" s="28"/>
    </row>
    <row r="386" spans="2:7" s="29" customFormat="1">
      <c r="B386" s="25"/>
      <c r="C386" s="26"/>
      <c r="D386" s="27"/>
      <c r="E386" s="28"/>
      <c r="F386" s="28"/>
      <c r="G386" s="28"/>
    </row>
    <row r="387" spans="2:7" s="29" customFormat="1">
      <c r="B387" s="25"/>
      <c r="C387" s="26"/>
      <c r="D387" s="27"/>
      <c r="E387" s="28"/>
      <c r="F387" s="28"/>
      <c r="G387" s="28"/>
    </row>
    <row r="388" spans="2:7" s="29" customFormat="1">
      <c r="B388" s="25"/>
      <c r="C388" s="26"/>
      <c r="D388" s="27"/>
      <c r="E388" s="28"/>
      <c r="F388" s="28"/>
      <c r="G388" s="28"/>
    </row>
    <row r="389" spans="2:7" s="29" customFormat="1">
      <c r="B389" s="25"/>
      <c r="C389" s="26"/>
      <c r="D389" s="27"/>
      <c r="E389" s="28"/>
      <c r="F389" s="28"/>
      <c r="G389" s="28"/>
    </row>
    <row r="390" spans="2:7" s="29" customFormat="1">
      <c r="B390" s="25"/>
      <c r="C390" s="26"/>
      <c r="D390" s="27"/>
      <c r="E390" s="28"/>
      <c r="F390" s="28"/>
      <c r="G390" s="28"/>
    </row>
    <row r="391" spans="2:7" s="29" customFormat="1">
      <c r="B391" s="25"/>
      <c r="C391" s="26"/>
      <c r="D391" s="27"/>
      <c r="E391" s="28"/>
      <c r="F391" s="28"/>
      <c r="G391" s="28"/>
    </row>
    <row r="392" spans="2:7" s="29" customFormat="1">
      <c r="B392" s="25"/>
      <c r="C392" s="26"/>
      <c r="D392" s="27"/>
      <c r="E392" s="28"/>
      <c r="F392" s="28"/>
      <c r="G392" s="28"/>
    </row>
    <row r="393" spans="2:7" s="29" customFormat="1">
      <c r="B393" s="25"/>
      <c r="C393" s="26"/>
      <c r="D393" s="27"/>
      <c r="E393" s="28"/>
      <c r="F393" s="28"/>
      <c r="G393" s="28"/>
    </row>
    <row r="394" spans="2:7" s="29" customFormat="1">
      <c r="B394" s="25"/>
      <c r="C394" s="26"/>
      <c r="D394" s="27"/>
      <c r="E394" s="28"/>
      <c r="F394" s="28"/>
      <c r="G394" s="28"/>
    </row>
    <row r="395" spans="2:7" s="29" customFormat="1">
      <c r="B395" s="25"/>
      <c r="C395" s="26"/>
      <c r="D395" s="27"/>
      <c r="E395" s="28"/>
      <c r="F395" s="28"/>
      <c r="G395" s="28"/>
    </row>
    <row r="396" spans="2:7" s="29" customFormat="1">
      <c r="B396" s="25"/>
      <c r="C396" s="26"/>
      <c r="D396" s="27"/>
      <c r="E396" s="28"/>
      <c r="F396" s="28"/>
      <c r="G396" s="28"/>
    </row>
    <row r="397" spans="2:7" s="29" customFormat="1">
      <c r="B397" s="25"/>
      <c r="C397" s="26"/>
      <c r="D397" s="27"/>
      <c r="E397" s="28"/>
      <c r="F397" s="28"/>
      <c r="G397" s="28"/>
    </row>
    <row r="398" spans="2:7" s="29" customFormat="1">
      <c r="B398" s="25"/>
      <c r="C398" s="26"/>
      <c r="D398" s="27"/>
      <c r="E398" s="28"/>
      <c r="F398" s="28"/>
      <c r="G398" s="28"/>
    </row>
    <row r="399" spans="2:7" s="29" customFormat="1">
      <c r="B399" s="25"/>
      <c r="C399" s="26"/>
      <c r="D399" s="27"/>
      <c r="E399" s="28"/>
      <c r="F399" s="28"/>
      <c r="G399" s="28"/>
    </row>
    <row r="400" spans="2:7" s="29" customFormat="1">
      <c r="B400" s="25"/>
      <c r="C400" s="26"/>
      <c r="D400" s="27"/>
      <c r="E400" s="28"/>
      <c r="F400" s="28"/>
      <c r="G400" s="28"/>
    </row>
    <row r="401" spans="2:7" s="29" customFormat="1">
      <c r="B401" s="25"/>
      <c r="C401" s="26"/>
      <c r="D401" s="27"/>
      <c r="E401" s="28"/>
      <c r="F401" s="28"/>
      <c r="G401" s="28"/>
    </row>
    <row r="402" spans="2:7" s="29" customFormat="1">
      <c r="B402" s="25"/>
      <c r="C402" s="26"/>
      <c r="D402" s="27"/>
      <c r="E402" s="28"/>
      <c r="F402" s="28"/>
      <c r="G402" s="28"/>
    </row>
    <row r="403" spans="2:7" s="29" customFormat="1">
      <c r="B403" s="25"/>
      <c r="C403" s="26"/>
      <c r="D403" s="27"/>
      <c r="E403" s="28"/>
      <c r="F403" s="28"/>
      <c r="G403" s="28"/>
    </row>
    <row r="404" spans="2:7" s="29" customFormat="1">
      <c r="B404" s="25"/>
      <c r="C404" s="26"/>
      <c r="D404" s="27"/>
      <c r="E404" s="28"/>
      <c r="F404" s="28"/>
      <c r="G404" s="28"/>
    </row>
    <row r="405" spans="2:7" s="29" customFormat="1">
      <c r="B405" s="25"/>
      <c r="C405" s="26"/>
      <c r="D405" s="27"/>
      <c r="E405" s="28"/>
      <c r="F405" s="28"/>
      <c r="G405" s="28"/>
    </row>
    <row r="406" spans="2:7" s="29" customFormat="1">
      <c r="B406" s="25"/>
      <c r="C406" s="26"/>
      <c r="D406" s="27"/>
      <c r="E406" s="28"/>
      <c r="F406" s="28"/>
      <c r="G406" s="28"/>
    </row>
    <row r="407" spans="2:7" s="29" customFormat="1">
      <c r="B407" s="25"/>
      <c r="C407" s="26"/>
      <c r="D407" s="27"/>
      <c r="E407" s="28"/>
      <c r="F407" s="28"/>
      <c r="G407" s="28"/>
    </row>
    <row r="408" spans="2:7" s="29" customFormat="1">
      <c r="B408" s="25"/>
      <c r="C408" s="26"/>
      <c r="D408" s="27"/>
      <c r="E408" s="28"/>
      <c r="F408" s="28"/>
      <c r="G408" s="28"/>
    </row>
    <row r="409" spans="2:7" s="29" customFormat="1">
      <c r="B409" s="25"/>
      <c r="C409" s="26"/>
      <c r="D409" s="27"/>
      <c r="E409" s="28"/>
      <c r="F409" s="28"/>
      <c r="G409" s="28"/>
    </row>
    <row r="410" spans="2:7" s="29" customFormat="1">
      <c r="B410" s="25"/>
      <c r="C410" s="26"/>
      <c r="D410" s="27"/>
      <c r="E410" s="28"/>
      <c r="F410" s="28"/>
      <c r="G410" s="28"/>
    </row>
    <row r="411" spans="2:7" s="29" customFormat="1">
      <c r="B411" s="25"/>
      <c r="C411" s="26"/>
      <c r="D411" s="27"/>
      <c r="E411" s="28"/>
      <c r="F411" s="28"/>
      <c r="G411" s="28"/>
    </row>
    <row r="412" spans="2:7" s="29" customFormat="1">
      <c r="B412" s="25"/>
      <c r="C412" s="26"/>
      <c r="D412" s="27"/>
      <c r="E412" s="28"/>
      <c r="F412" s="28"/>
      <c r="G412" s="28"/>
    </row>
    <row r="413" spans="2:7" s="29" customFormat="1">
      <c r="B413" s="25"/>
      <c r="C413" s="26"/>
      <c r="D413" s="27"/>
      <c r="E413" s="28"/>
      <c r="F413" s="28"/>
      <c r="G413" s="28"/>
    </row>
    <row r="414" spans="2:7" s="29" customFormat="1">
      <c r="B414" s="25"/>
      <c r="C414" s="26"/>
      <c r="D414" s="27"/>
      <c r="E414" s="28"/>
      <c r="F414" s="28"/>
      <c r="G414" s="28"/>
    </row>
    <row r="415" spans="2:7" s="29" customFormat="1">
      <c r="B415" s="25"/>
      <c r="C415" s="26"/>
      <c r="D415" s="27"/>
      <c r="E415" s="28"/>
      <c r="F415" s="28"/>
      <c r="G415" s="28"/>
    </row>
    <row r="416" spans="2:7" s="29" customFormat="1">
      <c r="B416" s="25"/>
      <c r="C416" s="26"/>
      <c r="D416" s="27"/>
      <c r="E416" s="28"/>
      <c r="F416" s="28"/>
      <c r="G416" s="28"/>
    </row>
    <row r="417" spans="2:7" s="29" customFormat="1">
      <c r="B417" s="25"/>
      <c r="C417" s="26"/>
      <c r="D417" s="27"/>
      <c r="E417" s="28"/>
      <c r="F417" s="28"/>
      <c r="G417" s="28"/>
    </row>
    <row r="418" spans="2:7" s="29" customFormat="1">
      <c r="B418" s="25"/>
      <c r="C418" s="26"/>
      <c r="D418" s="27"/>
      <c r="E418" s="28"/>
      <c r="F418" s="28"/>
      <c r="G418" s="28"/>
    </row>
    <row r="419" spans="2:7" s="29" customFormat="1">
      <c r="B419" s="25"/>
      <c r="C419" s="26"/>
      <c r="D419" s="27"/>
      <c r="E419" s="28"/>
      <c r="F419" s="28"/>
      <c r="G419" s="28"/>
    </row>
    <row r="420" spans="2:7" s="29" customFormat="1">
      <c r="B420" s="25"/>
      <c r="C420" s="26"/>
      <c r="D420" s="27"/>
      <c r="E420" s="28"/>
      <c r="F420" s="28"/>
      <c r="G420" s="28"/>
    </row>
    <row r="421" spans="2:7" s="29" customFormat="1">
      <c r="B421" s="25"/>
      <c r="C421" s="26"/>
      <c r="D421" s="27"/>
      <c r="E421" s="28"/>
      <c r="F421" s="28"/>
      <c r="G421" s="28"/>
    </row>
    <row r="422" spans="2:7" s="29" customFormat="1">
      <c r="B422" s="25"/>
      <c r="C422" s="26"/>
      <c r="D422" s="27"/>
      <c r="E422" s="28"/>
      <c r="F422" s="28"/>
      <c r="G422" s="28"/>
    </row>
    <row r="423" spans="2:7" s="29" customFormat="1">
      <c r="B423" s="25"/>
      <c r="C423" s="26"/>
      <c r="D423" s="27"/>
      <c r="E423" s="28"/>
      <c r="F423" s="28"/>
      <c r="G423" s="28"/>
    </row>
    <row r="424" spans="2:7" s="29" customFormat="1">
      <c r="B424" s="25"/>
      <c r="C424" s="26"/>
      <c r="D424" s="27"/>
      <c r="E424" s="28"/>
      <c r="F424" s="28"/>
      <c r="G424" s="28"/>
    </row>
    <row r="425" spans="2:7" s="29" customFormat="1">
      <c r="B425" s="25"/>
      <c r="C425" s="26"/>
      <c r="D425" s="27"/>
      <c r="E425" s="28"/>
      <c r="F425" s="28"/>
      <c r="G425" s="28"/>
    </row>
    <row r="426" spans="2:7" s="29" customFormat="1">
      <c r="B426" s="25"/>
      <c r="C426" s="26"/>
      <c r="D426" s="27"/>
      <c r="E426" s="28"/>
      <c r="F426" s="28"/>
      <c r="G426" s="28"/>
    </row>
    <row r="427" spans="2:7" s="29" customFormat="1">
      <c r="B427" s="25"/>
      <c r="C427" s="26"/>
      <c r="D427" s="27"/>
      <c r="E427" s="28"/>
      <c r="F427" s="28"/>
      <c r="G427" s="28"/>
    </row>
    <row r="428" spans="2:7" s="29" customFormat="1">
      <c r="B428" s="25"/>
      <c r="C428" s="26"/>
      <c r="D428" s="27"/>
      <c r="E428" s="28"/>
      <c r="F428" s="28"/>
      <c r="G428" s="28"/>
    </row>
    <row r="429" spans="2:7" s="29" customFormat="1">
      <c r="B429" s="25"/>
      <c r="C429" s="26"/>
      <c r="D429" s="27"/>
      <c r="E429" s="28"/>
      <c r="F429" s="28"/>
      <c r="G429" s="28"/>
    </row>
    <row r="430" spans="2:7" s="29" customFormat="1">
      <c r="B430" s="25"/>
      <c r="C430" s="26"/>
      <c r="D430" s="27"/>
      <c r="E430" s="28"/>
      <c r="F430" s="28"/>
      <c r="G430" s="28"/>
    </row>
    <row r="431" spans="2:7" s="29" customFormat="1">
      <c r="B431" s="25"/>
      <c r="C431" s="26"/>
      <c r="D431" s="27"/>
      <c r="E431" s="28"/>
      <c r="F431" s="28"/>
      <c r="G431" s="28"/>
    </row>
    <row r="432" spans="2:7" s="29" customFormat="1">
      <c r="B432" s="25"/>
      <c r="C432" s="26"/>
      <c r="D432" s="27"/>
      <c r="E432" s="28"/>
      <c r="F432" s="28"/>
      <c r="G432" s="28"/>
    </row>
    <row r="433" spans="2:7" s="29" customFormat="1">
      <c r="B433" s="25"/>
      <c r="C433" s="26"/>
      <c r="D433" s="27"/>
      <c r="E433" s="28"/>
      <c r="F433" s="28"/>
      <c r="G433" s="28"/>
    </row>
    <row r="434" spans="2:7" s="29" customFormat="1">
      <c r="B434" s="25"/>
      <c r="C434" s="26"/>
      <c r="D434" s="27"/>
      <c r="E434" s="28"/>
      <c r="F434" s="28"/>
      <c r="G434" s="28"/>
    </row>
    <row r="435" spans="2:7" s="29" customFormat="1">
      <c r="B435" s="25"/>
      <c r="C435" s="26"/>
      <c r="D435" s="27"/>
      <c r="E435" s="28"/>
      <c r="F435" s="28"/>
      <c r="G435" s="28"/>
    </row>
    <row r="436" spans="2:7" s="29" customFormat="1">
      <c r="B436" s="25"/>
      <c r="C436" s="26"/>
      <c r="D436" s="27"/>
      <c r="E436" s="28"/>
      <c r="F436" s="28"/>
      <c r="G436" s="28"/>
    </row>
    <row r="437" spans="2:7" s="29" customFormat="1">
      <c r="B437" s="25"/>
      <c r="C437" s="26"/>
      <c r="D437" s="27"/>
      <c r="E437" s="28"/>
      <c r="F437" s="28"/>
      <c r="G437" s="28"/>
    </row>
    <row r="438" spans="2:7" s="29" customFormat="1">
      <c r="B438" s="25"/>
      <c r="C438" s="26"/>
      <c r="D438" s="27"/>
      <c r="E438" s="28"/>
      <c r="F438" s="28"/>
      <c r="G438" s="28"/>
    </row>
    <row r="439" spans="2:7" s="29" customFormat="1">
      <c r="B439" s="25"/>
      <c r="C439" s="26"/>
      <c r="D439" s="27"/>
      <c r="E439" s="28"/>
      <c r="F439" s="28"/>
      <c r="G439" s="28"/>
    </row>
    <row r="440" spans="2:7" s="29" customFormat="1">
      <c r="B440" s="25"/>
      <c r="C440" s="26"/>
      <c r="D440" s="27"/>
      <c r="E440" s="28"/>
      <c r="F440" s="28"/>
      <c r="G440" s="28"/>
    </row>
    <row r="441" spans="2:7" s="29" customFormat="1">
      <c r="B441" s="25"/>
      <c r="C441" s="26"/>
      <c r="D441" s="27"/>
      <c r="E441" s="28"/>
      <c r="F441" s="28"/>
      <c r="G441" s="28"/>
    </row>
    <row r="442" spans="2:7" s="29" customFormat="1">
      <c r="B442" s="25"/>
      <c r="C442" s="26"/>
      <c r="D442" s="27"/>
      <c r="E442" s="28"/>
      <c r="F442" s="28"/>
      <c r="G442" s="28"/>
    </row>
    <row r="443" spans="2:7" s="29" customFormat="1">
      <c r="B443" s="25"/>
      <c r="C443" s="26"/>
      <c r="D443" s="27"/>
      <c r="E443" s="28"/>
      <c r="F443" s="28"/>
      <c r="G443" s="28"/>
    </row>
    <row r="444" spans="2:7" s="29" customFormat="1">
      <c r="B444" s="25"/>
      <c r="C444" s="26"/>
      <c r="D444" s="27"/>
      <c r="E444" s="28"/>
      <c r="F444" s="28"/>
      <c r="G444" s="28"/>
    </row>
    <row r="445" spans="2:7" s="29" customFormat="1">
      <c r="B445" s="25"/>
      <c r="C445" s="26"/>
      <c r="D445" s="27"/>
      <c r="E445" s="28"/>
      <c r="F445" s="28"/>
      <c r="G445" s="28"/>
    </row>
    <row r="446" spans="2:7" s="29" customFormat="1">
      <c r="B446" s="25"/>
      <c r="C446" s="26"/>
      <c r="D446" s="27"/>
      <c r="E446" s="28"/>
      <c r="F446" s="28"/>
      <c r="G446" s="28"/>
    </row>
    <row r="447" spans="2:7" s="29" customFormat="1">
      <c r="B447" s="25"/>
      <c r="C447" s="26"/>
      <c r="D447" s="27"/>
      <c r="E447" s="28"/>
      <c r="F447" s="28"/>
      <c r="G447" s="28"/>
    </row>
    <row r="448" spans="2:7" s="29" customFormat="1">
      <c r="B448" s="25"/>
      <c r="C448" s="26"/>
      <c r="D448" s="27"/>
      <c r="E448" s="28"/>
      <c r="F448" s="28"/>
      <c r="G448" s="28"/>
    </row>
    <row r="449" spans="2:7" s="29" customFormat="1">
      <c r="B449" s="25"/>
      <c r="C449" s="26"/>
      <c r="D449" s="27"/>
      <c r="E449" s="28"/>
      <c r="F449" s="28"/>
      <c r="G449" s="28"/>
    </row>
    <row r="450" spans="2:7" s="29" customFormat="1">
      <c r="B450" s="25"/>
      <c r="C450" s="26"/>
      <c r="D450" s="27"/>
      <c r="E450" s="28"/>
      <c r="F450" s="28"/>
      <c r="G450" s="28"/>
    </row>
    <row r="451" spans="2:7" s="29" customFormat="1">
      <c r="B451" s="25"/>
      <c r="C451" s="26"/>
      <c r="D451" s="27"/>
      <c r="E451" s="28"/>
      <c r="F451" s="28"/>
      <c r="G451" s="28"/>
    </row>
    <row r="452" spans="2:7" s="29" customFormat="1">
      <c r="B452" s="25"/>
      <c r="C452" s="26"/>
      <c r="D452" s="27"/>
      <c r="E452" s="28"/>
      <c r="F452" s="28"/>
      <c r="G452" s="28"/>
    </row>
    <row r="453" spans="2:7" s="29" customFormat="1">
      <c r="B453" s="25"/>
      <c r="C453" s="26"/>
      <c r="D453" s="27"/>
      <c r="E453" s="28"/>
      <c r="F453" s="28"/>
      <c r="G453" s="28"/>
    </row>
    <row r="454" spans="2:7" s="29" customFormat="1">
      <c r="B454" s="25"/>
      <c r="C454" s="26"/>
      <c r="D454" s="27"/>
      <c r="E454" s="28"/>
      <c r="F454" s="28"/>
      <c r="G454" s="28"/>
    </row>
    <row r="455" spans="2:7" s="29" customFormat="1">
      <c r="B455" s="25"/>
      <c r="C455" s="26"/>
      <c r="D455" s="27"/>
      <c r="E455" s="28"/>
      <c r="F455" s="28"/>
      <c r="G455" s="28"/>
    </row>
    <row r="456" spans="2:7" s="29" customFormat="1">
      <c r="B456" s="25"/>
      <c r="C456" s="26"/>
      <c r="D456" s="27"/>
      <c r="E456" s="28"/>
      <c r="F456" s="28"/>
      <c r="G456" s="28"/>
    </row>
    <row r="457" spans="2:7" s="29" customFormat="1">
      <c r="B457" s="25"/>
      <c r="C457" s="26"/>
      <c r="D457" s="27"/>
      <c r="E457" s="28"/>
      <c r="F457" s="28"/>
      <c r="G457" s="28"/>
    </row>
    <row r="458" spans="2:7" s="29" customFormat="1">
      <c r="B458" s="25"/>
      <c r="C458" s="26"/>
      <c r="D458" s="27"/>
      <c r="E458" s="28"/>
      <c r="F458" s="28"/>
      <c r="G458" s="28"/>
    </row>
    <row r="459" spans="2:7" s="29" customFormat="1">
      <c r="B459" s="25"/>
      <c r="C459" s="26"/>
      <c r="D459" s="27"/>
      <c r="E459" s="28"/>
      <c r="F459" s="28"/>
      <c r="G459" s="28"/>
    </row>
    <row r="460" spans="2:7" s="29" customFormat="1">
      <c r="B460" s="25"/>
      <c r="C460" s="26"/>
      <c r="D460" s="27"/>
      <c r="E460" s="28"/>
      <c r="F460" s="28"/>
      <c r="G460" s="28"/>
    </row>
    <row r="461" spans="2:7" s="29" customFormat="1">
      <c r="B461" s="25"/>
      <c r="C461" s="26"/>
      <c r="D461" s="27"/>
      <c r="E461" s="28"/>
      <c r="F461" s="28"/>
      <c r="G461" s="28"/>
    </row>
    <row r="462" spans="2:7" s="29" customFormat="1">
      <c r="B462" s="25"/>
      <c r="C462" s="26"/>
      <c r="D462" s="27"/>
      <c r="E462" s="28"/>
      <c r="F462" s="28"/>
      <c r="G462" s="28"/>
    </row>
    <row r="463" spans="2:7" s="29" customFormat="1">
      <c r="B463" s="25"/>
      <c r="C463" s="26"/>
      <c r="D463" s="27"/>
      <c r="E463" s="28"/>
      <c r="F463" s="28"/>
      <c r="G463" s="28"/>
    </row>
    <row r="464" spans="2:7" s="29" customFormat="1">
      <c r="B464" s="25"/>
      <c r="C464" s="26"/>
      <c r="D464" s="27"/>
      <c r="E464" s="28"/>
      <c r="F464" s="28"/>
      <c r="G464" s="28"/>
    </row>
    <row r="465" spans="2:7" s="29" customFormat="1">
      <c r="B465" s="25"/>
      <c r="C465" s="26"/>
      <c r="D465" s="27"/>
      <c r="E465" s="28"/>
      <c r="F465" s="28"/>
      <c r="G465" s="28"/>
    </row>
    <row r="466" spans="2:7" s="29" customFormat="1">
      <c r="B466" s="25"/>
      <c r="C466" s="26"/>
      <c r="D466" s="27"/>
      <c r="E466" s="28"/>
      <c r="F466" s="28"/>
      <c r="G466" s="28"/>
    </row>
    <row r="467" spans="2:7" s="29" customFormat="1">
      <c r="B467" s="25"/>
      <c r="C467" s="26"/>
      <c r="D467" s="27"/>
      <c r="E467" s="28"/>
      <c r="F467" s="28"/>
      <c r="G467" s="28"/>
    </row>
    <row r="468" spans="2:7" s="29" customFormat="1">
      <c r="B468" s="25"/>
      <c r="C468" s="26"/>
      <c r="D468" s="27"/>
      <c r="E468" s="28"/>
      <c r="F468" s="28"/>
      <c r="G468" s="28"/>
    </row>
    <row r="469" spans="2:7" s="29" customFormat="1">
      <c r="B469" s="25"/>
      <c r="C469" s="26"/>
      <c r="D469" s="27"/>
      <c r="E469" s="28"/>
      <c r="F469" s="28"/>
      <c r="G469" s="28"/>
    </row>
    <row r="470" spans="2:7" s="29" customFormat="1">
      <c r="B470" s="25"/>
      <c r="C470" s="26"/>
      <c r="D470" s="27"/>
      <c r="E470" s="28"/>
      <c r="F470" s="28"/>
      <c r="G470" s="28"/>
    </row>
    <row r="471" spans="2:7" s="29" customFormat="1">
      <c r="B471" s="25"/>
      <c r="C471" s="26"/>
      <c r="D471" s="27"/>
      <c r="E471" s="28"/>
      <c r="F471" s="28"/>
      <c r="G471" s="28"/>
    </row>
    <row r="472" spans="2:7" s="29" customFormat="1">
      <c r="B472" s="25"/>
      <c r="C472" s="26"/>
      <c r="D472" s="27"/>
      <c r="E472" s="28"/>
      <c r="F472" s="28"/>
      <c r="G472" s="28"/>
    </row>
    <row r="473" spans="2:7" s="29" customFormat="1">
      <c r="B473" s="25"/>
      <c r="C473" s="26"/>
      <c r="D473" s="27"/>
      <c r="E473" s="28"/>
      <c r="F473" s="28"/>
      <c r="G473" s="28"/>
    </row>
    <row r="474" spans="2:7" s="29" customFormat="1">
      <c r="B474" s="25"/>
      <c r="C474" s="26"/>
      <c r="D474" s="27"/>
      <c r="E474" s="28"/>
      <c r="F474" s="28"/>
      <c r="G474" s="28"/>
    </row>
    <row r="475" spans="2:7" s="29" customFormat="1">
      <c r="B475" s="25"/>
      <c r="C475" s="26"/>
      <c r="D475" s="27"/>
      <c r="E475" s="28"/>
      <c r="F475" s="28"/>
      <c r="G475" s="28"/>
    </row>
    <row r="476" spans="2:7" s="29" customFormat="1">
      <c r="B476" s="25"/>
      <c r="C476" s="26"/>
      <c r="D476" s="27"/>
      <c r="E476" s="28"/>
      <c r="F476" s="28"/>
      <c r="G476" s="28"/>
    </row>
    <row r="477" spans="2:7" s="29" customFormat="1">
      <c r="B477" s="25"/>
      <c r="C477" s="26"/>
      <c r="D477" s="27"/>
      <c r="E477" s="28"/>
      <c r="F477" s="28"/>
      <c r="G477" s="28"/>
    </row>
    <row r="478" spans="2:7" s="29" customFormat="1">
      <c r="B478" s="25"/>
      <c r="C478" s="26"/>
      <c r="D478" s="27"/>
      <c r="E478" s="28"/>
      <c r="F478" s="28"/>
      <c r="G478" s="28"/>
    </row>
    <row r="479" spans="2:7" s="29" customFormat="1">
      <c r="B479" s="25"/>
      <c r="C479" s="26"/>
      <c r="D479" s="27"/>
      <c r="E479" s="28"/>
      <c r="F479" s="28"/>
      <c r="G479" s="28"/>
    </row>
    <row r="480" spans="2:7" s="29" customFormat="1">
      <c r="B480" s="25"/>
      <c r="C480" s="26"/>
      <c r="D480" s="27"/>
      <c r="E480" s="28"/>
      <c r="F480" s="28"/>
      <c r="G480" s="28"/>
    </row>
    <row r="481" spans="2:7" s="29" customFormat="1">
      <c r="B481" s="25"/>
      <c r="C481" s="26"/>
      <c r="D481" s="27"/>
      <c r="E481" s="28"/>
      <c r="F481" s="28"/>
      <c r="G481" s="28"/>
    </row>
    <row r="482" spans="2:7" s="29" customFormat="1">
      <c r="B482" s="25"/>
      <c r="C482" s="26"/>
      <c r="D482" s="27"/>
      <c r="E482" s="28"/>
      <c r="F482" s="28"/>
      <c r="G482" s="28"/>
    </row>
    <row r="483" spans="2:7" s="29" customFormat="1">
      <c r="B483" s="25"/>
      <c r="C483" s="26"/>
      <c r="D483" s="27"/>
      <c r="E483" s="28"/>
      <c r="F483" s="28"/>
      <c r="G483" s="28"/>
    </row>
    <row r="484" spans="2:7" s="29" customFormat="1">
      <c r="B484" s="25"/>
      <c r="C484" s="26"/>
      <c r="D484" s="27"/>
      <c r="E484" s="28"/>
      <c r="F484" s="28"/>
      <c r="G484" s="28"/>
    </row>
  </sheetData>
  <mergeCells count="40">
    <mergeCell ref="C122:G122"/>
    <mergeCell ref="C10:G10"/>
    <mergeCell ref="C44:G44"/>
    <mergeCell ref="C75:G75"/>
    <mergeCell ref="C4:G4"/>
    <mergeCell ref="C16:G16"/>
    <mergeCell ref="C25:G25"/>
    <mergeCell ref="C31:G31"/>
    <mergeCell ref="C38:G38"/>
    <mergeCell ref="C81:G81"/>
    <mergeCell ref="C238:G238"/>
    <mergeCell ref="C171:G171"/>
    <mergeCell ref="C177:G177"/>
    <mergeCell ref="C183:G183"/>
    <mergeCell ref="C190:G190"/>
    <mergeCell ref="C196:G196"/>
    <mergeCell ref="C220:G220"/>
    <mergeCell ref="C226:G226"/>
    <mergeCell ref="C214:G214"/>
    <mergeCell ref="C147:G147"/>
    <mergeCell ref="C153:G153"/>
    <mergeCell ref="C159:G159"/>
    <mergeCell ref="C165:G165"/>
    <mergeCell ref="C232:G232"/>
    <mergeCell ref="L25:M25"/>
    <mergeCell ref="C202:G202"/>
    <mergeCell ref="D2:G2"/>
    <mergeCell ref="C208:G208"/>
    <mergeCell ref="C93:G93"/>
    <mergeCell ref="C103:G103"/>
    <mergeCell ref="C110:G110"/>
    <mergeCell ref="C116:G116"/>
    <mergeCell ref="C128:G128"/>
    <mergeCell ref="C134:G134"/>
    <mergeCell ref="C50:G50"/>
    <mergeCell ref="C56:G56"/>
    <mergeCell ref="C62:G62"/>
    <mergeCell ref="C69:G69"/>
    <mergeCell ref="C86:G86"/>
    <mergeCell ref="C140:G140"/>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08FD-C34D-4174-92EF-2CC065D3DD2E}">
  <dimension ref="B1:V38"/>
  <sheetViews>
    <sheetView showGridLines="0" topLeftCell="A9" workbookViewId="0">
      <selection activeCell="L30" sqref="L30"/>
    </sheetView>
  </sheetViews>
  <sheetFormatPr defaultRowHeight="13.2"/>
  <cols>
    <col min="2" max="2" width="12.6640625" customWidth="1"/>
    <col min="3" max="3" width="27.33203125" customWidth="1"/>
    <col min="4" max="6" width="13.6640625" customWidth="1"/>
    <col min="7" max="7" width="17" customWidth="1"/>
    <col min="8" max="14" width="13.6640625" customWidth="1"/>
    <col min="15" max="15" width="11" customWidth="1"/>
    <col min="17" max="17" width="12.88671875" customWidth="1"/>
    <col min="18" max="18" width="34.6640625" customWidth="1"/>
    <col min="19" max="19" width="14" customWidth="1"/>
    <col min="20" max="20" width="16.6640625" customWidth="1"/>
    <col min="21" max="21" width="16.44140625" customWidth="1"/>
    <col min="22" max="22" width="14.6640625" customWidth="1"/>
  </cols>
  <sheetData>
    <row r="1" spans="2:22" ht="13.8" thickBot="1"/>
    <row r="2" spans="2:22" ht="16.2" customHeight="1" thickBot="1">
      <c r="B2" s="396" t="s">
        <v>115</v>
      </c>
      <c r="C2" s="397"/>
      <c r="D2" s="397"/>
      <c r="E2" s="397"/>
      <c r="F2" s="397"/>
      <c r="G2" s="397"/>
      <c r="H2" s="397"/>
      <c r="I2" s="397"/>
      <c r="J2" s="397"/>
      <c r="K2" s="397"/>
      <c r="L2" s="397"/>
      <c r="M2" s="98" t="s">
        <v>116</v>
      </c>
      <c r="N2" s="68"/>
    </row>
    <row r="3" spans="2:22" ht="14.4" customHeight="1" thickBot="1">
      <c r="B3" s="400" t="s">
        <v>29</v>
      </c>
      <c r="C3" s="400" t="s">
        <v>30</v>
      </c>
      <c r="D3" s="402" t="s">
        <v>117</v>
      </c>
      <c r="E3" s="404" t="s">
        <v>118</v>
      </c>
      <c r="F3" s="405"/>
      <c r="G3" s="406"/>
      <c r="H3" s="400" t="s">
        <v>119</v>
      </c>
      <c r="I3" s="400" t="s">
        <v>120</v>
      </c>
      <c r="J3" s="404" t="s">
        <v>121</v>
      </c>
      <c r="K3" s="406"/>
      <c r="L3" s="61" t="s">
        <v>122</v>
      </c>
      <c r="M3" s="407" t="s">
        <v>123</v>
      </c>
    </row>
    <row r="4" spans="2:22" ht="15" customHeight="1" thickBot="1">
      <c r="B4" s="401"/>
      <c r="C4" s="401"/>
      <c r="D4" s="403"/>
      <c r="E4" s="64" t="s">
        <v>69</v>
      </c>
      <c r="F4" s="64" t="s">
        <v>124</v>
      </c>
      <c r="G4" s="65" t="s">
        <v>122</v>
      </c>
      <c r="H4" s="401"/>
      <c r="I4" s="401"/>
      <c r="J4" s="64" t="s">
        <v>125</v>
      </c>
      <c r="K4" s="64" t="s">
        <v>126</v>
      </c>
      <c r="L4" s="49"/>
      <c r="M4" s="408"/>
    </row>
    <row r="5" spans="2:22" ht="15" customHeight="1" thickBot="1">
      <c r="B5" s="66">
        <v>44728</v>
      </c>
      <c r="C5" s="50" t="s">
        <v>127</v>
      </c>
      <c r="D5" s="69">
        <v>771</v>
      </c>
      <c r="E5" s="57">
        <v>55</v>
      </c>
      <c r="F5" s="57">
        <v>50</v>
      </c>
      <c r="G5" s="57">
        <v>5</v>
      </c>
      <c r="H5" s="57">
        <v>2783</v>
      </c>
      <c r="I5" s="57"/>
      <c r="J5" s="57"/>
      <c r="K5" s="57"/>
      <c r="L5" s="57"/>
      <c r="M5" s="57">
        <f>H5</f>
        <v>2783</v>
      </c>
    </row>
    <row r="6" spans="2:22" ht="15" customHeight="1" thickBot="1">
      <c r="B6" s="66">
        <v>44734</v>
      </c>
      <c r="C6" s="50" t="s">
        <v>120</v>
      </c>
      <c r="D6" s="59" t="s">
        <v>128</v>
      </c>
      <c r="E6" s="57"/>
      <c r="F6" s="57"/>
      <c r="G6" s="57"/>
      <c r="H6" s="57"/>
      <c r="I6" s="57">
        <v>5500</v>
      </c>
      <c r="J6" s="57"/>
      <c r="K6" s="57"/>
      <c r="L6" s="57">
        <v>550</v>
      </c>
      <c r="M6" s="57">
        <f>I6+L6</f>
        <v>6050</v>
      </c>
    </row>
    <row r="7" spans="2:22" ht="15" customHeight="1" thickBot="1">
      <c r="B7" s="66"/>
      <c r="C7" s="60"/>
      <c r="D7" s="60"/>
      <c r="E7" s="57"/>
      <c r="F7" s="57"/>
      <c r="G7" s="57"/>
      <c r="H7" s="57"/>
      <c r="I7" s="57"/>
      <c r="J7" s="57"/>
      <c r="K7" s="57"/>
      <c r="L7" s="57"/>
      <c r="M7" s="57"/>
    </row>
    <row r="8" spans="2:22" ht="15" customHeight="1" thickBot="1">
      <c r="B8" s="62" t="s">
        <v>129</v>
      </c>
      <c r="C8" s="63"/>
      <c r="D8" s="63"/>
      <c r="E8" s="70">
        <f t="shared" ref="E8:M8" si="0">SUM(E5:E7)</f>
        <v>55</v>
      </c>
      <c r="F8" s="70">
        <f t="shared" si="0"/>
        <v>50</v>
      </c>
      <c r="G8" s="70">
        <f t="shared" si="0"/>
        <v>5</v>
      </c>
      <c r="H8" s="70">
        <f t="shared" si="0"/>
        <v>2783</v>
      </c>
      <c r="I8" s="70">
        <f t="shared" si="0"/>
        <v>5500</v>
      </c>
      <c r="J8" s="70">
        <f t="shared" si="0"/>
        <v>0</v>
      </c>
      <c r="K8" s="70">
        <f t="shared" si="0"/>
        <v>0</v>
      </c>
      <c r="L8" s="70">
        <f t="shared" si="0"/>
        <v>550</v>
      </c>
      <c r="M8" s="70">
        <f t="shared" si="0"/>
        <v>8833</v>
      </c>
      <c r="N8" s="308" t="s">
        <v>256</v>
      </c>
    </row>
    <row r="9" spans="2:22" ht="13.8">
      <c r="E9" s="333" t="s">
        <v>266</v>
      </c>
      <c r="F9" s="333" t="s">
        <v>265</v>
      </c>
      <c r="G9" s="333" t="s">
        <v>265</v>
      </c>
      <c r="H9" s="333" t="s">
        <v>266</v>
      </c>
      <c r="I9" s="333" t="s">
        <v>266</v>
      </c>
      <c r="J9" s="334"/>
      <c r="K9" s="334"/>
      <c r="L9" s="333" t="s">
        <v>266</v>
      </c>
      <c r="M9" s="333" t="s">
        <v>265</v>
      </c>
      <c r="N9" s="340" t="s">
        <v>272</v>
      </c>
      <c r="Q9" s="56"/>
      <c r="R9" s="56"/>
      <c r="S9" s="56"/>
      <c r="T9" s="56"/>
      <c r="U9" s="56"/>
      <c r="V9" s="56"/>
    </row>
    <row r="10" spans="2:22" ht="15.6" customHeight="1" thickBot="1"/>
    <row r="11" spans="2:22" ht="16.2" customHeight="1" thickBot="1">
      <c r="B11" s="396" t="s">
        <v>130</v>
      </c>
      <c r="C11" s="397"/>
      <c r="D11" s="397"/>
      <c r="E11" s="397"/>
      <c r="F11" s="397"/>
      <c r="G11" s="397"/>
      <c r="H11" s="397"/>
      <c r="I11" s="397"/>
      <c r="J11" s="397"/>
      <c r="K11" s="397"/>
      <c r="L11" s="397"/>
      <c r="M11" s="397"/>
      <c r="N11" s="100" t="s">
        <v>35</v>
      </c>
    </row>
    <row r="12" spans="2:22" ht="16.2" thickBot="1">
      <c r="B12" s="400" t="s">
        <v>29</v>
      </c>
      <c r="C12" s="400" t="s">
        <v>30</v>
      </c>
      <c r="D12" s="402" t="s">
        <v>117</v>
      </c>
      <c r="E12" s="404" t="s">
        <v>131</v>
      </c>
      <c r="F12" s="405"/>
      <c r="G12" s="406"/>
      <c r="H12" s="400" t="s">
        <v>72</v>
      </c>
      <c r="I12" s="400" t="s">
        <v>132</v>
      </c>
      <c r="J12" s="400" t="s">
        <v>75</v>
      </c>
      <c r="K12" s="404" t="s">
        <v>121</v>
      </c>
      <c r="L12" s="406"/>
      <c r="M12" s="400" t="s">
        <v>71</v>
      </c>
      <c r="N12" s="407" t="s">
        <v>123</v>
      </c>
    </row>
    <row r="13" spans="2:22" ht="16.2" thickBot="1">
      <c r="B13" s="401"/>
      <c r="C13" s="401"/>
      <c r="D13" s="403"/>
      <c r="E13" s="64" t="s">
        <v>72</v>
      </c>
      <c r="F13" s="65" t="s">
        <v>133</v>
      </c>
      <c r="G13" s="65" t="s">
        <v>71</v>
      </c>
      <c r="H13" s="401"/>
      <c r="I13" s="401"/>
      <c r="J13" s="401"/>
      <c r="K13" s="65" t="s">
        <v>125</v>
      </c>
      <c r="L13" s="65" t="s">
        <v>126</v>
      </c>
      <c r="M13" s="401"/>
      <c r="N13" s="408"/>
    </row>
    <row r="14" spans="2:22" ht="16.2" thickBot="1">
      <c r="B14" s="66">
        <v>44717</v>
      </c>
      <c r="C14" s="50" t="s">
        <v>84</v>
      </c>
      <c r="D14" s="59" t="s">
        <v>134</v>
      </c>
      <c r="E14" s="265"/>
      <c r="F14" s="265"/>
      <c r="G14" s="265"/>
      <c r="H14" s="265"/>
      <c r="I14" s="265"/>
      <c r="J14" s="265"/>
      <c r="K14" s="266">
        <v>300</v>
      </c>
      <c r="L14" s="267" t="s">
        <v>83</v>
      </c>
      <c r="M14" s="265"/>
      <c r="N14" s="265">
        <f>K14</f>
        <v>300</v>
      </c>
    </row>
    <row r="15" spans="2:22" ht="16.2" thickBot="1">
      <c r="B15" s="66">
        <v>44735</v>
      </c>
      <c r="C15" s="50" t="s">
        <v>95</v>
      </c>
      <c r="D15" s="59" t="s">
        <v>135</v>
      </c>
      <c r="E15" s="265"/>
      <c r="F15" s="265"/>
      <c r="G15" s="265"/>
      <c r="H15" s="265"/>
      <c r="I15" s="265"/>
      <c r="J15" s="265"/>
      <c r="K15" s="266">
        <v>3000</v>
      </c>
      <c r="L15" s="267" t="s">
        <v>94</v>
      </c>
      <c r="M15" s="265">
        <v>300</v>
      </c>
      <c r="N15" s="265">
        <f>K15+M15</f>
        <v>3300</v>
      </c>
    </row>
    <row r="16" spans="2:22" ht="16.2" thickBot="1">
      <c r="B16" s="66">
        <v>44737</v>
      </c>
      <c r="C16" s="50" t="s">
        <v>136</v>
      </c>
      <c r="D16" s="59" t="s">
        <v>137</v>
      </c>
      <c r="E16" s="265">
        <v>44</v>
      </c>
      <c r="F16" s="265">
        <v>40</v>
      </c>
      <c r="G16" s="265">
        <v>4</v>
      </c>
      <c r="H16" s="265">
        <v>1500</v>
      </c>
      <c r="I16" s="265"/>
      <c r="J16" s="265"/>
      <c r="K16" s="266"/>
      <c r="L16" s="266"/>
      <c r="M16" s="265"/>
      <c r="N16" s="265">
        <v>1500</v>
      </c>
    </row>
    <row r="17" spans="2:15" ht="16.2" thickBot="1">
      <c r="B17" s="66">
        <v>44740</v>
      </c>
      <c r="C17" s="50" t="s">
        <v>105</v>
      </c>
      <c r="D17" s="59" t="s">
        <v>138</v>
      </c>
      <c r="E17" s="265"/>
      <c r="F17" s="265"/>
      <c r="G17" s="265"/>
      <c r="H17" s="265"/>
      <c r="I17" s="265"/>
      <c r="J17" s="265"/>
      <c r="K17" s="266">
        <v>2500</v>
      </c>
      <c r="L17" s="267" t="s">
        <v>104</v>
      </c>
      <c r="M17" s="265">
        <v>250</v>
      </c>
      <c r="N17" s="265">
        <f t="shared" ref="N17:N18" si="1">K17+M17</f>
        <v>2750</v>
      </c>
    </row>
    <row r="18" spans="2:15" ht="16.2" thickBot="1">
      <c r="B18" s="66">
        <v>44742</v>
      </c>
      <c r="C18" s="50" t="s">
        <v>100</v>
      </c>
      <c r="D18" s="59" t="s">
        <v>139</v>
      </c>
      <c r="E18" s="265"/>
      <c r="F18" s="265"/>
      <c r="G18" s="265"/>
      <c r="H18" s="265"/>
      <c r="I18" s="265"/>
      <c r="J18" s="265"/>
      <c r="K18" s="266">
        <v>35</v>
      </c>
      <c r="L18" s="267" t="s">
        <v>99</v>
      </c>
      <c r="M18" s="265"/>
      <c r="N18" s="265">
        <f t="shared" si="1"/>
        <v>35</v>
      </c>
    </row>
    <row r="19" spans="2:15" ht="15" thickBot="1">
      <c r="B19" s="67"/>
      <c r="C19" s="60"/>
      <c r="D19" s="60"/>
      <c r="E19" s="265"/>
      <c r="F19" s="265"/>
      <c r="G19" s="265"/>
      <c r="H19" s="265"/>
      <c r="I19" s="265"/>
      <c r="J19" s="265"/>
      <c r="K19" s="265"/>
      <c r="L19" s="265"/>
      <c r="M19" s="265"/>
      <c r="N19" s="265"/>
    </row>
    <row r="20" spans="2:15" ht="16.2" thickBot="1">
      <c r="B20" s="62" t="s">
        <v>129</v>
      </c>
      <c r="C20" s="63"/>
      <c r="D20" s="63"/>
      <c r="E20" s="268">
        <f>SUM(E14:E19)</f>
        <v>44</v>
      </c>
      <c r="F20" s="268">
        <f t="shared" ref="F20:N20" si="2">SUM(F14:F19)</f>
        <v>40</v>
      </c>
      <c r="G20" s="268">
        <f t="shared" si="2"/>
        <v>4</v>
      </c>
      <c r="H20" s="268">
        <f t="shared" si="2"/>
        <v>1500</v>
      </c>
      <c r="I20" s="268">
        <f t="shared" si="2"/>
        <v>0</v>
      </c>
      <c r="J20" s="268">
        <f t="shared" si="2"/>
        <v>0</v>
      </c>
      <c r="K20" s="268">
        <f t="shared" si="2"/>
        <v>5835</v>
      </c>
      <c r="L20" s="268"/>
      <c r="M20" s="268">
        <f t="shared" si="2"/>
        <v>550</v>
      </c>
      <c r="N20" s="268">
        <f t="shared" si="2"/>
        <v>7885</v>
      </c>
      <c r="O20" s="308" t="s">
        <v>256</v>
      </c>
    </row>
    <row r="21" spans="2:15" ht="13.8">
      <c r="E21" s="333" t="s">
        <v>265</v>
      </c>
      <c r="F21" s="333" t="s">
        <v>266</v>
      </c>
      <c r="G21" s="333" t="s">
        <v>266</v>
      </c>
      <c r="H21" s="333" t="s">
        <v>265</v>
      </c>
      <c r="I21" s="333" t="s">
        <v>265</v>
      </c>
      <c r="J21" s="335" t="s">
        <v>265</v>
      </c>
      <c r="K21" s="333" t="s">
        <v>265</v>
      </c>
      <c r="L21" s="333"/>
      <c r="M21" s="333" t="s">
        <v>265</v>
      </c>
      <c r="N21" s="333" t="s">
        <v>266</v>
      </c>
      <c r="O21" s="340" t="s">
        <v>272</v>
      </c>
    </row>
    <row r="22" spans="2:15" ht="13.8" thickBot="1"/>
    <row r="23" spans="2:15" ht="15" customHeight="1" thickBot="1">
      <c r="B23" s="398" t="s">
        <v>140</v>
      </c>
      <c r="C23" s="399"/>
      <c r="D23" s="399"/>
      <c r="E23" s="399"/>
      <c r="F23" s="399"/>
      <c r="G23" s="99" t="s">
        <v>141</v>
      </c>
    </row>
    <row r="24" spans="2:15" ht="15" thickBot="1">
      <c r="B24" s="53" t="s">
        <v>29</v>
      </c>
      <c r="C24" s="54" t="s">
        <v>119</v>
      </c>
      <c r="D24" s="54" t="s">
        <v>142</v>
      </c>
      <c r="E24" s="54" t="s">
        <v>80</v>
      </c>
      <c r="F24" s="54" t="s">
        <v>68</v>
      </c>
      <c r="G24" s="54" t="s">
        <v>143</v>
      </c>
    </row>
    <row r="25" spans="2:15" ht="15" thickBot="1">
      <c r="B25" s="58" t="s">
        <v>144</v>
      </c>
      <c r="C25" s="55" t="s">
        <v>145</v>
      </c>
      <c r="D25" s="51">
        <v>5682</v>
      </c>
      <c r="E25" s="57">
        <v>6190</v>
      </c>
      <c r="F25" s="57">
        <f t="shared" ref="F25:F26" si="3">E25*0.1</f>
        <v>619</v>
      </c>
      <c r="G25" s="57">
        <f>E25+F25</f>
        <v>6809</v>
      </c>
    </row>
    <row r="26" spans="2:15" ht="15" thickBot="1">
      <c r="B26" s="58" t="s">
        <v>146</v>
      </c>
      <c r="C26" s="55" t="s">
        <v>147</v>
      </c>
      <c r="D26" s="51">
        <v>5683</v>
      </c>
      <c r="E26" s="57">
        <v>6500</v>
      </c>
      <c r="F26" s="57">
        <f t="shared" si="3"/>
        <v>650</v>
      </c>
      <c r="G26" s="57">
        <f t="shared" ref="G26:G27" si="4">E26+F26</f>
        <v>7150</v>
      </c>
    </row>
    <row r="27" spans="2:15" ht="15" thickBot="1">
      <c r="B27" s="58" t="s">
        <v>148</v>
      </c>
      <c r="C27" s="55" t="s">
        <v>149</v>
      </c>
      <c r="D27" s="51">
        <v>5684</v>
      </c>
      <c r="E27" s="57">
        <v>1000</v>
      </c>
      <c r="F27" s="57">
        <f>E27*0.1</f>
        <v>100</v>
      </c>
      <c r="G27" s="57">
        <f t="shared" si="4"/>
        <v>1100</v>
      </c>
    </row>
    <row r="28" spans="2:15" ht="15" thickBot="1">
      <c r="B28" s="58"/>
      <c r="C28" s="55"/>
      <c r="D28" s="51"/>
      <c r="E28" s="57"/>
      <c r="F28" s="57"/>
      <c r="G28" s="57"/>
    </row>
    <row r="29" spans="2:15" ht="15" thickBot="1">
      <c r="B29" s="393" t="s">
        <v>129</v>
      </c>
      <c r="C29" s="394"/>
      <c r="D29" s="395"/>
      <c r="E29" s="71">
        <f>SUM(E25:E28)</f>
        <v>13690</v>
      </c>
      <c r="F29" s="71">
        <f>SUM(F25:F28)</f>
        <v>1369</v>
      </c>
      <c r="G29" s="71">
        <f>SUM(G25:G28)</f>
        <v>15059</v>
      </c>
      <c r="H29" s="308" t="s">
        <v>256</v>
      </c>
    </row>
    <row r="30" spans="2:15" ht="13.8">
      <c r="E30" s="333" t="s">
        <v>266</v>
      </c>
      <c r="F30" s="333" t="s">
        <v>266</v>
      </c>
      <c r="G30" s="333" t="s">
        <v>265</v>
      </c>
      <c r="H30" s="340" t="s">
        <v>272</v>
      </c>
    </row>
    <row r="31" spans="2:15" ht="13.8" thickBot="1"/>
    <row r="32" spans="2:15" ht="15" customHeight="1" thickBot="1">
      <c r="B32" s="398" t="s">
        <v>150</v>
      </c>
      <c r="C32" s="399"/>
      <c r="D32" s="399"/>
      <c r="E32" s="399"/>
      <c r="F32" s="399"/>
      <c r="G32" s="99" t="s">
        <v>151</v>
      </c>
    </row>
    <row r="33" spans="2:8" ht="15.6" customHeight="1" thickBot="1">
      <c r="B33" s="53" t="s">
        <v>29</v>
      </c>
      <c r="C33" s="54" t="s">
        <v>72</v>
      </c>
      <c r="D33" s="54" t="s">
        <v>142</v>
      </c>
      <c r="E33" s="54" t="s">
        <v>91</v>
      </c>
      <c r="F33" s="54" t="s">
        <v>71</v>
      </c>
      <c r="G33" s="54" t="s">
        <v>152</v>
      </c>
    </row>
    <row r="34" spans="2:8" ht="15.6" customHeight="1" thickBot="1">
      <c r="B34" s="58" t="s">
        <v>153</v>
      </c>
      <c r="C34" s="55" t="s">
        <v>154</v>
      </c>
      <c r="D34" s="51">
        <v>47328</v>
      </c>
      <c r="E34" s="57">
        <v>10237</v>
      </c>
      <c r="F34" s="52">
        <f>E34*0.1</f>
        <v>1023.7</v>
      </c>
      <c r="G34" s="57">
        <f>E34+F34</f>
        <v>11260.7</v>
      </c>
    </row>
    <row r="35" spans="2:8" ht="15" thickBot="1">
      <c r="B35" s="58" t="s">
        <v>155</v>
      </c>
      <c r="C35" s="55" t="s">
        <v>156</v>
      </c>
      <c r="D35" s="51" t="s">
        <v>157</v>
      </c>
      <c r="E35" s="57">
        <v>8546</v>
      </c>
      <c r="F35" s="52">
        <f>E35*0.1</f>
        <v>854.6</v>
      </c>
      <c r="G35" s="57">
        <f>E35+F35</f>
        <v>9400.6</v>
      </c>
    </row>
    <row r="36" spans="2:8" ht="15" thickBot="1">
      <c r="B36" s="58"/>
      <c r="C36" s="55"/>
      <c r="D36" s="51"/>
      <c r="E36" s="57"/>
      <c r="F36" s="52"/>
      <c r="G36" s="57"/>
    </row>
    <row r="37" spans="2:8" ht="15" thickBot="1">
      <c r="B37" s="393" t="s">
        <v>129</v>
      </c>
      <c r="C37" s="394"/>
      <c r="D37" s="395"/>
      <c r="E37" s="71">
        <f>SUM(E34:E36)</f>
        <v>18783</v>
      </c>
      <c r="F37" s="71">
        <f t="shared" ref="F37:G37" si="5">SUM(F34:F36)</f>
        <v>1878.3000000000002</v>
      </c>
      <c r="G37" s="71">
        <f t="shared" si="5"/>
        <v>20661.300000000003</v>
      </c>
      <c r="H37" s="308" t="s">
        <v>256</v>
      </c>
    </row>
    <row r="38" spans="2:8" ht="13.8">
      <c r="E38" s="333" t="s">
        <v>265</v>
      </c>
      <c r="F38" s="333" t="s">
        <v>265</v>
      </c>
      <c r="G38" s="333" t="s">
        <v>266</v>
      </c>
      <c r="H38" s="340" t="s">
        <v>272</v>
      </c>
    </row>
  </sheetData>
  <mergeCells count="24">
    <mergeCell ref="N12:N13"/>
    <mergeCell ref="J3:K3"/>
    <mergeCell ref="B12:B13"/>
    <mergeCell ref="C12:C13"/>
    <mergeCell ref="D12:D13"/>
    <mergeCell ref="E12:G12"/>
    <mergeCell ref="H12:H13"/>
    <mergeCell ref="I12:I13"/>
    <mergeCell ref="J12:J13"/>
    <mergeCell ref="K12:L12"/>
    <mergeCell ref="I3:I4"/>
    <mergeCell ref="M3:M4"/>
    <mergeCell ref="B3:B4"/>
    <mergeCell ref="B29:D29"/>
    <mergeCell ref="B37:D37"/>
    <mergeCell ref="B2:L2"/>
    <mergeCell ref="B11:M11"/>
    <mergeCell ref="B23:F23"/>
    <mergeCell ref="B32:F32"/>
    <mergeCell ref="C3:C4"/>
    <mergeCell ref="D3:D4"/>
    <mergeCell ref="E3:G3"/>
    <mergeCell ref="H3:H4"/>
    <mergeCell ref="M12:M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2E69-CF18-4DB3-BBCD-FD31C35AFBC2}">
  <sheetPr>
    <pageSetUpPr fitToPage="1"/>
  </sheetPr>
  <dimension ref="A1:BE203"/>
  <sheetViews>
    <sheetView zoomScale="115" zoomScaleNormal="115" workbookViewId="0">
      <selection activeCell="A3" sqref="A3:XFD62"/>
    </sheetView>
  </sheetViews>
  <sheetFormatPr defaultRowHeight="13.8"/>
  <cols>
    <col min="1" max="1" width="8.88671875" style="29"/>
    <col min="2" max="2" width="8.88671875" style="74"/>
    <col min="3" max="3" width="11.6640625" style="73" customWidth="1"/>
    <col min="4" max="4" width="13.6640625" style="1" customWidth="1"/>
    <col min="5" max="5" width="44.6640625" style="1" customWidth="1"/>
    <col min="6" max="7" width="12.6640625" style="4" customWidth="1"/>
    <col min="8" max="8" width="10.6640625" style="29" bestFit="1" customWidth="1"/>
    <col min="9" max="9" width="14.88671875" style="76" customWidth="1"/>
    <col min="10" max="10" width="12.44140625" style="77" customWidth="1"/>
    <col min="11" max="11" width="34" style="29" bestFit="1" customWidth="1"/>
    <col min="12" max="57" width="8.88671875" style="29"/>
  </cols>
  <sheetData>
    <row r="1" spans="1:57" s="29" customFormat="1">
      <c r="B1" s="74"/>
      <c r="C1" s="75"/>
      <c r="D1" s="25"/>
      <c r="E1" s="25"/>
      <c r="F1" s="28"/>
      <c r="G1" s="28"/>
      <c r="I1" s="76"/>
      <c r="J1" s="77"/>
    </row>
    <row r="2" spans="1:57" ht="96" customHeight="1" thickBot="1">
      <c r="B2" s="111"/>
      <c r="D2" s="73"/>
      <c r="E2" s="409" t="s">
        <v>158</v>
      </c>
      <c r="F2" s="409"/>
      <c r="G2" s="409"/>
      <c r="I2" s="307" t="s">
        <v>255</v>
      </c>
    </row>
    <row r="3" spans="1:57" s="72" customFormat="1" ht="15" thickBot="1">
      <c r="A3" s="78"/>
      <c r="B3" s="143" t="s">
        <v>159</v>
      </c>
      <c r="C3" s="82" t="s">
        <v>29</v>
      </c>
      <c r="D3" s="83" t="s">
        <v>160</v>
      </c>
      <c r="E3" s="84" t="s">
        <v>30</v>
      </c>
      <c r="F3" s="85" t="s">
        <v>32</v>
      </c>
      <c r="G3" s="86" t="s">
        <v>33</v>
      </c>
      <c r="H3" s="78"/>
      <c r="I3" s="307" t="s">
        <v>273</v>
      </c>
      <c r="J3" s="79"/>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57" ht="14.4">
      <c r="B4" s="143" t="s">
        <v>161</v>
      </c>
      <c r="C4" s="121">
        <v>44742</v>
      </c>
      <c r="D4" s="122" t="s">
        <v>113</v>
      </c>
      <c r="E4" s="123" t="s">
        <v>114</v>
      </c>
      <c r="F4" s="124">
        <v>101</v>
      </c>
      <c r="G4" s="124"/>
      <c r="H4" s="337" t="s">
        <v>267</v>
      </c>
    </row>
    <row r="5" spans="1:57" ht="14.4">
      <c r="B5" s="144"/>
      <c r="C5" s="125"/>
      <c r="D5" s="126" t="s">
        <v>40</v>
      </c>
      <c r="E5" s="127" t="s">
        <v>41</v>
      </c>
      <c r="F5" s="128"/>
      <c r="G5" s="128">
        <v>101</v>
      </c>
      <c r="H5" s="337" t="s">
        <v>267</v>
      </c>
    </row>
    <row r="6" spans="1:57" ht="29.4" thickBot="1">
      <c r="B6" s="144"/>
      <c r="C6" s="269"/>
      <c r="D6" s="270"/>
      <c r="E6" s="272" t="s">
        <v>192</v>
      </c>
      <c r="F6" s="109"/>
      <c r="G6" s="109"/>
    </row>
    <row r="7" spans="1:57" ht="15" thickTop="1">
      <c r="B7" s="144"/>
      <c r="C7" s="157"/>
      <c r="D7" s="186"/>
      <c r="E7" s="158"/>
      <c r="F7" s="235"/>
      <c r="G7" s="235"/>
    </row>
    <row r="8" spans="1:57" ht="14.4">
      <c r="B8" s="144"/>
      <c r="C8" s="180"/>
      <c r="D8" s="181"/>
      <c r="E8" s="182"/>
      <c r="F8" s="109"/>
      <c r="G8" s="109"/>
    </row>
    <row r="9" spans="1:57" ht="14.4">
      <c r="B9" s="144"/>
      <c r="C9" s="183"/>
      <c r="D9" s="184"/>
      <c r="E9" s="185"/>
      <c r="F9" s="87"/>
      <c r="G9" s="87"/>
    </row>
    <row r="10" spans="1:57" ht="14.4">
      <c r="B10" s="143" t="s">
        <v>162</v>
      </c>
      <c r="C10" s="129">
        <v>44742</v>
      </c>
      <c r="D10" s="130" t="s">
        <v>42</v>
      </c>
      <c r="E10" s="130" t="s">
        <v>250</v>
      </c>
      <c r="F10" s="131">
        <v>4000</v>
      </c>
      <c r="G10" s="131"/>
    </row>
    <row r="11" spans="1:57" ht="14.4">
      <c r="B11" s="144"/>
      <c r="C11" s="132"/>
      <c r="D11" s="133" t="s">
        <v>67</v>
      </c>
      <c r="E11" s="133" t="s">
        <v>68</v>
      </c>
      <c r="F11" s="131">
        <v>400</v>
      </c>
      <c r="G11" s="131"/>
    </row>
    <row r="12" spans="1:57" ht="14.4">
      <c r="B12" s="144"/>
      <c r="C12" s="132"/>
      <c r="D12" s="133" t="s">
        <v>38</v>
      </c>
      <c r="E12" s="133" t="s">
        <v>193</v>
      </c>
      <c r="F12" s="131"/>
      <c r="G12" s="131">
        <v>4400</v>
      </c>
    </row>
    <row r="13" spans="1:57" ht="15" thickBot="1">
      <c r="B13" s="144"/>
      <c r="C13" s="269"/>
      <c r="D13" s="273"/>
      <c r="E13" s="271" t="s">
        <v>194</v>
      </c>
      <c r="F13" s="109"/>
      <c r="G13" s="109"/>
    </row>
    <row r="14" spans="1:57" ht="15" thickTop="1">
      <c r="B14" s="144"/>
      <c r="C14" s="236"/>
      <c r="D14" s="120"/>
      <c r="E14" s="110"/>
      <c r="F14" s="237"/>
      <c r="G14" s="237"/>
    </row>
    <row r="15" spans="1:57" ht="14.4">
      <c r="A15" s="192"/>
      <c r="B15" s="143" t="s">
        <v>163</v>
      </c>
      <c r="C15" s="134">
        <v>44742</v>
      </c>
      <c r="D15" s="135" t="s">
        <v>110</v>
      </c>
      <c r="E15" s="127" t="s">
        <v>75</v>
      </c>
      <c r="F15" s="128">
        <v>2500</v>
      </c>
      <c r="G15" s="128"/>
    </row>
    <row r="16" spans="1:57" ht="14.4">
      <c r="A16" s="192"/>
      <c r="B16" s="143"/>
      <c r="C16" s="88"/>
      <c r="D16" s="135" t="s">
        <v>73</v>
      </c>
      <c r="E16" s="127" t="s">
        <v>195</v>
      </c>
      <c r="F16" s="128"/>
      <c r="G16" s="128">
        <v>2500</v>
      </c>
    </row>
    <row r="17" spans="1:9" ht="29.4" thickBot="1">
      <c r="A17" s="192"/>
      <c r="B17" s="143"/>
      <c r="C17" s="274"/>
      <c r="D17" s="275"/>
      <c r="E17" s="276" t="s">
        <v>196</v>
      </c>
      <c r="F17" s="43"/>
      <c r="G17" s="43"/>
    </row>
    <row r="18" spans="1:9" ht="15" thickTop="1">
      <c r="A18" s="192"/>
      <c r="B18" s="143"/>
      <c r="C18" s="238"/>
      <c r="D18" s="239"/>
      <c r="E18" s="110"/>
      <c r="F18" s="240"/>
      <c r="G18" s="240"/>
      <c r="I18" s="80"/>
    </row>
    <row r="19" spans="1:9" ht="14.4">
      <c r="A19" s="192"/>
      <c r="B19" s="143" t="s">
        <v>164</v>
      </c>
      <c r="C19" s="142">
        <v>44742</v>
      </c>
      <c r="D19" s="135" t="s">
        <v>102</v>
      </c>
      <c r="E19" s="131" t="s">
        <v>197</v>
      </c>
      <c r="F19" s="128">
        <v>900.2</v>
      </c>
      <c r="G19" s="89"/>
    </row>
    <row r="20" spans="1:9" ht="14.4">
      <c r="A20" s="192"/>
      <c r="B20" s="143"/>
      <c r="C20" s="95"/>
      <c r="D20" s="135" t="s">
        <v>73</v>
      </c>
      <c r="E20" s="131" t="s">
        <v>195</v>
      </c>
      <c r="F20" s="141"/>
      <c r="G20" s="128">
        <v>900.2</v>
      </c>
    </row>
    <row r="21" spans="1:9" ht="15" thickBot="1">
      <c r="A21" s="192"/>
      <c r="B21" s="143"/>
      <c r="C21" s="277"/>
      <c r="D21" s="278"/>
      <c r="E21" s="279" t="s">
        <v>198</v>
      </c>
      <c r="F21" s="160"/>
      <c r="G21" s="43"/>
    </row>
    <row r="22" spans="1:9" ht="15" thickTop="1">
      <c r="A22" s="192"/>
      <c r="B22" s="143"/>
      <c r="C22" s="139"/>
      <c r="D22" s="139"/>
      <c r="E22" s="140"/>
      <c r="F22" s="139"/>
      <c r="G22" s="46"/>
    </row>
    <row r="23" spans="1:9" ht="14.4">
      <c r="A23" s="192"/>
      <c r="B23" s="143" t="s">
        <v>165</v>
      </c>
      <c r="C23" s="142">
        <v>44742</v>
      </c>
      <c r="D23" s="135" t="s">
        <v>88</v>
      </c>
      <c r="E23" s="131" t="s">
        <v>51</v>
      </c>
      <c r="F23" s="128">
        <v>1000</v>
      </c>
      <c r="G23" s="89"/>
    </row>
    <row r="24" spans="1:9" ht="14.4">
      <c r="A24" s="192"/>
      <c r="B24" s="143"/>
      <c r="C24" s="90"/>
      <c r="D24" s="135" t="s">
        <v>49</v>
      </c>
      <c r="E24" s="133" t="s">
        <v>50</v>
      </c>
      <c r="F24" s="89"/>
      <c r="G24" s="128">
        <v>1000</v>
      </c>
    </row>
    <row r="25" spans="1:9" ht="15" thickBot="1">
      <c r="A25" s="192"/>
      <c r="B25" s="143"/>
      <c r="C25" s="274"/>
      <c r="D25" s="280"/>
      <c r="E25" s="281" t="s">
        <v>199</v>
      </c>
      <c r="F25" s="159"/>
      <c r="G25" s="108"/>
    </row>
    <row r="26" spans="1:9" ht="15" thickTop="1">
      <c r="A26" s="192"/>
      <c r="B26" s="143"/>
      <c r="C26" s="145"/>
      <c r="D26" s="146"/>
      <c r="E26" s="40"/>
      <c r="F26" s="46"/>
      <c r="G26" s="46"/>
    </row>
    <row r="27" spans="1:9" ht="14.4">
      <c r="A27" s="192"/>
      <c r="B27" s="143" t="s">
        <v>166</v>
      </c>
      <c r="C27" s="142">
        <v>44742</v>
      </c>
      <c r="D27" s="135" t="s">
        <v>98</v>
      </c>
      <c r="E27" s="130" t="s">
        <v>200</v>
      </c>
      <c r="F27" s="131">
        <v>4200</v>
      </c>
      <c r="G27" s="131"/>
    </row>
    <row r="28" spans="1:9" ht="14.4">
      <c r="A28" s="192"/>
      <c r="B28" s="143"/>
      <c r="C28" s="148"/>
      <c r="D28" s="135" t="s">
        <v>42</v>
      </c>
      <c r="E28" s="147" t="s">
        <v>43</v>
      </c>
      <c r="F28" s="131"/>
      <c r="G28" s="131">
        <v>4200</v>
      </c>
    </row>
    <row r="29" spans="1:9" ht="15" thickBot="1">
      <c r="A29" s="192"/>
      <c r="B29" s="143"/>
      <c r="C29" s="269"/>
      <c r="D29" s="282"/>
      <c r="E29" s="283" t="s">
        <v>201</v>
      </c>
      <c r="F29" s="109"/>
      <c r="G29" s="109"/>
    </row>
    <row r="30" spans="1:9" ht="15" thickTop="1">
      <c r="A30" s="192"/>
      <c r="B30" s="143"/>
      <c r="C30" s="157"/>
      <c r="D30" s="146"/>
      <c r="E30" s="158"/>
      <c r="F30" s="235"/>
      <c r="G30" s="109"/>
    </row>
    <row r="31" spans="1:9" ht="14.4">
      <c r="A31" s="192"/>
      <c r="B31" s="143" t="s">
        <v>167</v>
      </c>
      <c r="C31" s="156">
        <v>44742</v>
      </c>
      <c r="D31" s="135" t="s">
        <v>85</v>
      </c>
      <c r="E31" s="133" t="s">
        <v>80</v>
      </c>
      <c r="F31" s="131">
        <v>3585</v>
      </c>
      <c r="G31" s="131"/>
    </row>
    <row r="32" spans="1:9" ht="14.4">
      <c r="A32" s="192"/>
      <c r="B32" s="143"/>
      <c r="C32" s="210"/>
      <c r="D32" s="149" t="s">
        <v>78</v>
      </c>
      <c r="E32" s="133" t="s">
        <v>202</v>
      </c>
      <c r="F32" s="91"/>
      <c r="G32" s="131">
        <v>3585</v>
      </c>
    </row>
    <row r="33" spans="1:8" ht="14.4">
      <c r="A33" s="192"/>
      <c r="B33" s="143"/>
      <c r="C33" s="242"/>
      <c r="D33" s="241"/>
      <c r="E33" s="182" t="s">
        <v>203</v>
      </c>
      <c r="F33" s="13"/>
      <c r="G33" s="13"/>
    </row>
    <row r="34" spans="1:8" ht="14.4">
      <c r="A34" s="192"/>
      <c r="B34" s="143"/>
      <c r="C34" s="168"/>
      <c r="D34" s="146"/>
      <c r="E34" s="7"/>
      <c r="F34" s="140"/>
      <c r="G34" s="12"/>
    </row>
    <row r="35" spans="1:8" ht="14.4">
      <c r="A35" s="192"/>
      <c r="B35" s="143" t="s">
        <v>168</v>
      </c>
      <c r="C35" s="156">
        <v>44742</v>
      </c>
      <c r="D35" s="135" t="s">
        <v>36</v>
      </c>
      <c r="E35" s="161" t="s">
        <v>254</v>
      </c>
      <c r="F35" s="108">
        <f>+F40</f>
        <v>3836</v>
      </c>
      <c r="G35" s="108"/>
      <c r="H35" s="307" t="s">
        <v>251</v>
      </c>
    </row>
    <row r="36" spans="1:8" ht="17.25" customHeight="1">
      <c r="A36" s="192"/>
      <c r="B36" s="143"/>
      <c r="C36" s="132"/>
      <c r="D36" s="135" t="s">
        <v>59</v>
      </c>
      <c r="E36" s="169" t="s">
        <v>253</v>
      </c>
      <c r="F36" s="108"/>
      <c r="G36" s="108">
        <f>+F35</f>
        <v>3836</v>
      </c>
    </row>
    <row r="37" spans="1:8" ht="15" thickBot="1">
      <c r="A37" s="192"/>
      <c r="B37" s="143"/>
      <c r="C37" s="284"/>
      <c r="D37" s="282"/>
      <c r="E37" s="281" t="s">
        <v>205</v>
      </c>
      <c r="F37" s="108"/>
      <c r="G37" s="108"/>
    </row>
    <row r="38" spans="1:8" ht="15" thickTop="1">
      <c r="A38" s="192"/>
      <c r="B38" s="143"/>
      <c r="C38" s="166"/>
      <c r="D38" s="146"/>
      <c r="E38" s="167"/>
      <c r="F38" s="108"/>
      <c r="G38" s="108"/>
    </row>
    <row r="39" spans="1:8" ht="14.4">
      <c r="A39" s="192"/>
      <c r="B39" s="143" t="s">
        <v>168</v>
      </c>
      <c r="C39" s="156">
        <v>44742</v>
      </c>
      <c r="D39" s="135" t="s">
        <v>36</v>
      </c>
      <c r="E39" s="132" t="s">
        <v>252</v>
      </c>
      <c r="F39" s="108">
        <v>27500</v>
      </c>
      <c r="G39" s="108"/>
    </row>
    <row r="40" spans="1:8" ht="14.4">
      <c r="A40" s="192"/>
      <c r="B40" s="143"/>
      <c r="C40" s="132"/>
      <c r="D40" s="135" t="s">
        <v>59</v>
      </c>
      <c r="E40" s="132" t="s">
        <v>253</v>
      </c>
      <c r="F40" s="108">
        <v>3836</v>
      </c>
      <c r="G40" s="108"/>
    </row>
    <row r="41" spans="1:8" ht="14.4">
      <c r="A41" s="192"/>
      <c r="B41" s="143"/>
      <c r="C41" s="132"/>
      <c r="D41" s="135" t="s">
        <v>111</v>
      </c>
      <c r="E41" s="132" t="s">
        <v>206</v>
      </c>
      <c r="F41" s="108">
        <f>+G42+G43-F39-F40</f>
        <v>11164</v>
      </c>
      <c r="G41" s="108"/>
    </row>
    <row r="42" spans="1:8" ht="14.4">
      <c r="A42" s="192"/>
      <c r="B42" s="143"/>
      <c r="C42" s="132"/>
      <c r="D42" s="135" t="s">
        <v>57</v>
      </c>
      <c r="E42" s="132" t="s">
        <v>204</v>
      </c>
      <c r="F42" s="108"/>
      <c r="G42" s="108">
        <v>40000</v>
      </c>
    </row>
    <row r="43" spans="1:8" ht="14.4">
      <c r="A43" s="192"/>
      <c r="B43" s="143"/>
      <c r="C43" s="132"/>
      <c r="D43" s="135" t="s">
        <v>57</v>
      </c>
      <c r="E43" s="132" t="s">
        <v>68</v>
      </c>
      <c r="F43" s="108"/>
      <c r="G43" s="108">
        <v>2500</v>
      </c>
    </row>
    <row r="44" spans="1:8" ht="45.75" customHeight="1" thickBot="1">
      <c r="A44" s="192"/>
      <c r="B44" s="143"/>
      <c r="C44" s="269"/>
      <c r="D44" s="282"/>
      <c r="E44" s="272" t="s">
        <v>214</v>
      </c>
      <c r="F44" s="109"/>
      <c r="G44" s="162"/>
    </row>
    <row r="45" spans="1:8" ht="15" thickTop="1">
      <c r="A45" s="192"/>
      <c r="B45" s="143"/>
      <c r="C45" s="168"/>
      <c r="D45" s="146"/>
      <c r="E45" s="7"/>
      <c r="F45" s="140"/>
      <c r="G45" s="12"/>
    </row>
    <row r="46" spans="1:8" ht="14.4">
      <c r="A46" s="192"/>
      <c r="B46" s="143" t="s">
        <v>169</v>
      </c>
      <c r="C46" s="156">
        <v>44742</v>
      </c>
      <c r="D46" s="135" t="s">
        <v>101</v>
      </c>
      <c r="E46" s="169" t="s">
        <v>207</v>
      </c>
      <c r="F46" s="131">
        <f>G47+G48</f>
        <v>3156</v>
      </c>
      <c r="G46" s="131"/>
    </row>
    <row r="47" spans="1:8" ht="14.4">
      <c r="A47" s="192"/>
      <c r="B47" s="143"/>
      <c r="C47" s="156"/>
      <c r="D47" s="135" t="s">
        <v>54</v>
      </c>
      <c r="E47" s="169" t="s">
        <v>208</v>
      </c>
      <c r="F47" s="131"/>
      <c r="G47" s="131">
        <v>2824</v>
      </c>
      <c r="H47" s="307" t="s">
        <v>251</v>
      </c>
    </row>
    <row r="48" spans="1:8" ht="14.4">
      <c r="A48" s="192"/>
      <c r="B48" s="143"/>
      <c r="C48" s="94"/>
      <c r="D48" s="135" t="s">
        <v>63</v>
      </c>
      <c r="E48" s="170" t="s">
        <v>209</v>
      </c>
      <c r="F48" s="131"/>
      <c r="G48" s="131">
        <v>332</v>
      </c>
      <c r="H48" s="307" t="s">
        <v>251</v>
      </c>
    </row>
    <row r="49" spans="1:9" ht="15" thickBot="1">
      <c r="A49" s="192"/>
      <c r="B49" s="143"/>
      <c r="C49" s="285"/>
      <c r="D49" s="282"/>
      <c r="E49" s="283" t="s">
        <v>210</v>
      </c>
      <c r="F49" s="13"/>
      <c r="G49" s="13"/>
      <c r="I49" s="107"/>
    </row>
    <row r="50" spans="1:9" ht="15" thickTop="1">
      <c r="A50" s="192"/>
      <c r="B50" s="143"/>
      <c r="C50" s="168"/>
      <c r="D50" s="146"/>
      <c r="E50" s="7"/>
      <c r="F50" s="12"/>
      <c r="G50" s="12"/>
    </row>
    <row r="51" spans="1:9" ht="14.4">
      <c r="A51" s="192"/>
      <c r="B51" s="143" t="s">
        <v>170</v>
      </c>
      <c r="C51" s="188">
        <v>44742</v>
      </c>
      <c r="D51" s="189" t="s">
        <v>38</v>
      </c>
      <c r="E51" s="190" t="s">
        <v>211</v>
      </c>
      <c r="F51" s="191">
        <v>2200</v>
      </c>
      <c r="G51" s="191"/>
      <c r="H51" s="307" t="s">
        <v>274</v>
      </c>
    </row>
    <row r="52" spans="1:9" ht="14.4">
      <c r="A52" s="192"/>
      <c r="B52" s="143"/>
      <c r="C52" s="188"/>
      <c r="D52" s="189" t="s">
        <v>67</v>
      </c>
      <c r="E52" s="190" t="s">
        <v>68</v>
      </c>
      <c r="F52" s="191"/>
      <c r="G52" s="191">
        <v>200</v>
      </c>
    </row>
    <row r="53" spans="1:9" ht="14.4">
      <c r="A53" s="192"/>
      <c r="B53" s="143"/>
      <c r="C53" s="188"/>
      <c r="D53" s="189" t="s">
        <v>42</v>
      </c>
      <c r="E53" s="190" t="s">
        <v>250</v>
      </c>
      <c r="F53" s="191"/>
      <c r="G53" s="191">
        <v>2000</v>
      </c>
    </row>
    <row r="54" spans="1:9" ht="15" thickBot="1">
      <c r="A54" s="192"/>
      <c r="B54" s="143"/>
      <c r="C54" s="285"/>
      <c r="D54" s="286"/>
      <c r="E54" s="287" t="s">
        <v>212</v>
      </c>
      <c r="F54" s="13"/>
      <c r="G54" s="13"/>
    </row>
    <row r="55" spans="1:9" ht="15" thickTop="1">
      <c r="A55" s="192"/>
      <c r="B55" s="143"/>
      <c r="C55" s="168"/>
      <c r="D55" s="146"/>
      <c r="E55" s="7"/>
      <c r="F55" s="12"/>
      <c r="G55" s="12"/>
    </row>
    <row r="56" spans="1:9" ht="14.4">
      <c r="A56" s="192"/>
      <c r="B56" s="143"/>
      <c r="C56" s="92"/>
      <c r="D56" s="187"/>
      <c r="E56" s="93"/>
      <c r="F56" s="91"/>
      <c r="G56" s="91"/>
    </row>
    <row r="57" spans="1:9" ht="14.4">
      <c r="A57" s="192"/>
      <c r="B57" s="143"/>
      <c r="C57" s="92"/>
      <c r="D57" s="187"/>
      <c r="E57" s="93"/>
      <c r="F57" s="91"/>
      <c r="G57" s="91"/>
    </row>
    <row r="58" spans="1:9" ht="14.4">
      <c r="A58" s="192"/>
      <c r="B58" s="143"/>
      <c r="C58" s="92"/>
      <c r="D58" s="187"/>
      <c r="E58" s="93"/>
      <c r="F58" s="91"/>
      <c r="G58" s="91"/>
    </row>
    <row r="59" spans="1:9" ht="14.4">
      <c r="A59" s="192"/>
      <c r="B59" s="143"/>
      <c r="C59" s="90"/>
      <c r="D59" s="93"/>
      <c r="E59" s="93"/>
      <c r="F59" s="91"/>
      <c r="G59" s="91"/>
    </row>
    <row r="60" spans="1:9" ht="14.4">
      <c r="A60" s="192"/>
      <c r="B60" s="143"/>
      <c r="C60" s="242"/>
      <c r="D60" s="243"/>
      <c r="E60" s="244"/>
      <c r="F60" s="13"/>
      <c r="G60" s="13"/>
    </row>
    <row r="61" spans="1:9" ht="14.4">
      <c r="A61" s="192"/>
      <c r="B61" s="143"/>
      <c r="C61" s="168"/>
      <c r="D61" s="146"/>
      <c r="E61" s="7"/>
      <c r="F61" s="12"/>
      <c r="G61" s="12"/>
    </row>
    <row r="62" spans="1:9" ht="14.4">
      <c r="A62" s="192"/>
      <c r="B62" s="143"/>
      <c r="C62" s="92"/>
      <c r="D62" s="187"/>
      <c r="E62" s="93"/>
      <c r="F62" s="91"/>
      <c r="G62" s="91"/>
    </row>
    <row r="63" spans="1:9" ht="14.4">
      <c r="A63" s="192"/>
      <c r="B63" s="143"/>
      <c r="C63" s="92"/>
      <c r="D63" s="187"/>
      <c r="E63" s="93"/>
      <c r="F63" s="91"/>
      <c r="G63" s="91"/>
    </row>
    <row r="64" spans="1:9" ht="14.4">
      <c r="A64" s="192"/>
      <c r="B64" s="143"/>
      <c r="C64" s="92"/>
      <c r="D64" s="187"/>
      <c r="E64" s="93"/>
      <c r="F64" s="91"/>
      <c r="G64" s="91"/>
    </row>
    <row r="65" spans="1:57" ht="14.4">
      <c r="A65" s="192"/>
      <c r="B65" s="143"/>
      <c r="C65" s="90"/>
      <c r="D65" s="93"/>
      <c r="E65" s="93"/>
      <c r="F65" s="91"/>
      <c r="G65" s="91"/>
    </row>
    <row r="66" spans="1:57" ht="14.4">
      <c r="A66" s="192"/>
      <c r="B66" s="143"/>
      <c r="C66" s="242"/>
      <c r="D66" s="243"/>
      <c r="E66" s="244"/>
      <c r="F66" s="13"/>
      <c r="G66" s="13"/>
    </row>
    <row r="67" spans="1:57" ht="14.4">
      <c r="A67" s="192"/>
      <c r="B67" s="143"/>
      <c r="C67" s="168"/>
      <c r="D67" s="146"/>
      <c r="E67" s="7"/>
      <c r="F67" s="12"/>
      <c r="G67" s="12"/>
    </row>
    <row r="68" spans="1:57" ht="14.4">
      <c r="A68" s="192"/>
      <c r="B68" s="143"/>
      <c r="C68" s="92"/>
      <c r="D68" s="187"/>
      <c r="E68" s="93"/>
      <c r="F68" s="91"/>
      <c r="G68" s="91"/>
    </row>
    <row r="69" spans="1:57" ht="14.4">
      <c r="A69" s="192"/>
      <c r="B69" s="143"/>
      <c r="C69" s="92"/>
      <c r="D69" s="187"/>
      <c r="E69" s="93"/>
      <c r="F69" s="91"/>
      <c r="G69" s="91"/>
    </row>
    <row r="70" spans="1:57" ht="14.4">
      <c r="A70" s="192"/>
      <c r="B70" s="143"/>
      <c r="C70" s="92"/>
      <c r="D70" s="187"/>
      <c r="E70" s="93"/>
      <c r="F70" s="91"/>
      <c r="G70" s="91"/>
    </row>
    <row r="71" spans="1:57" ht="14.4">
      <c r="A71" s="192"/>
      <c r="B71" s="143"/>
      <c r="C71" s="90"/>
      <c r="D71" s="245"/>
      <c r="E71" s="245"/>
      <c r="F71" s="91"/>
      <c r="G71" s="91"/>
    </row>
    <row r="72" spans="1:57" ht="14.4">
      <c r="A72" s="192"/>
      <c r="B72" s="143"/>
      <c r="C72" s="242"/>
      <c r="D72" s="243"/>
      <c r="E72" s="244"/>
      <c r="F72" s="13"/>
      <c r="G72" s="13"/>
    </row>
    <row r="73" spans="1:57" s="2" customFormat="1" ht="14.4">
      <c r="A73" s="192"/>
      <c r="B73" s="143"/>
      <c r="C73" s="145"/>
      <c r="D73" s="7"/>
      <c r="E73" s="246"/>
      <c r="F73" s="140"/>
      <c r="G73" s="140"/>
      <c r="H73" s="26"/>
      <c r="I73" s="26"/>
      <c r="J73" s="81"/>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spans="1:57" ht="14.4">
      <c r="A74" s="192"/>
      <c r="B74" s="143"/>
      <c r="C74" s="145"/>
      <c r="D74" s="7"/>
      <c r="E74" s="7"/>
      <c r="F74" s="140"/>
      <c r="G74" s="12"/>
    </row>
    <row r="75" spans="1:57" s="29" customFormat="1" ht="15" thickBot="1">
      <c r="A75" s="192"/>
      <c r="B75" s="143"/>
      <c r="C75" s="96"/>
      <c r="D75" s="33"/>
      <c r="E75" s="33"/>
      <c r="F75" s="36">
        <f>SUM(F4:F74)</f>
        <v>68378.2</v>
      </c>
      <c r="G75" s="36">
        <f>SUM(G4:G74)</f>
        <v>68378.2</v>
      </c>
      <c r="I75" s="76"/>
      <c r="J75" s="77"/>
    </row>
    <row r="76" spans="1:57" s="29" customFormat="1" ht="15" thickTop="1">
      <c r="A76" s="192"/>
      <c r="B76" s="143"/>
      <c r="C76" s="75"/>
      <c r="D76" s="25"/>
      <c r="E76" s="25"/>
      <c r="F76" s="28"/>
      <c r="G76" s="28"/>
      <c r="I76" s="76"/>
      <c r="J76" s="77"/>
    </row>
    <row r="77" spans="1:57" s="29" customFormat="1" ht="14.4">
      <c r="A77" s="192"/>
      <c r="B77" s="143"/>
      <c r="C77" s="75"/>
      <c r="D77" s="25"/>
      <c r="E77" s="25"/>
      <c r="F77" s="28"/>
      <c r="G77" s="28"/>
      <c r="I77" s="76"/>
      <c r="J77" s="77"/>
    </row>
    <row r="78" spans="1:57" s="29" customFormat="1" ht="14.4">
      <c r="A78" s="192"/>
      <c r="B78" s="143"/>
      <c r="C78" s="75"/>
      <c r="D78" s="25"/>
      <c r="E78" s="25"/>
      <c r="F78" s="28"/>
      <c r="G78" s="28"/>
      <c r="I78" s="76"/>
      <c r="J78" s="77"/>
    </row>
    <row r="79" spans="1:57" s="29" customFormat="1" ht="14.4">
      <c r="A79" s="192"/>
      <c r="B79" s="143"/>
      <c r="C79" s="75"/>
      <c r="D79" s="25"/>
      <c r="E79" s="25"/>
      <c r="F79" s="28"/>
      <c r="G79" s="28"/>
      <c r="I79" s="76"/>
      <c r="J79" s="77"/>
    </row>
    <row r="80" spans="1:57" s="29" customFormat="1" ht="14.4">
      <c r="A80" s="192"/>
      <c r="B80" s="143"/>
      <c r="C80" s="75"/>
      <c r="D80" s="25"/>
      <c r="E80" s="25"/>
      <c r="F80" s="28"/>
      <c r="G80" s="28"/>
      <c r="I80" s="76"/>
      <c r="J80" s="77"/>
    </row>
    <row r="81" spans="1:10" s="29" customFormat="1" ht="14.4">
      <c r="A81" s="192"/>
      <c r="B81" s="143"/>
      <c r="C81" s="75"/>
      <c r="D81" s="25"/>
      <c r="E81" s="25"/>
      <c r="F81" s="28"/>
      <c r="G81" s="28"/>
      <c r="I81" s="76"/>
      <c r="J81" s="77"/>
    </row>
    <row r="82" spans="1:10" s="29" customFormat="1" ht="14.4">
      <c r="A82" s="192"/>
      <c r="B82" s="143"/>
      <c r="C82" s="75"/>
      <c r="D82" s="25"/>
      <c r="E82" s="25"/>
      <c r="F82" s="28"/>
      <c r="G82" s="28"/>
      <c r="I82" s="76"/>
      <c r="J82" s="77"/>
    </row>
    <row r="83" spans="1:10" s="29" customFormat="1" ht="14.4">
      <c r="A83" s="192"/>
      <c r="B83" s="143"/>
      <c r="C83" s="75"/>
      <c r="D83" s="25"/>
      <c r="E83" s="25"/>
      <c r="F83" s="28"/>
      <c r="G83" s="28"/>
      <c r="I83" s="76"/>
      <c r="J83" s="77"/>
    </row>
    <row r="84" spans="1:10" s="29" customFormat="1" ht="14.4">
      <c r="A84" s="192"/>
      <c r="B84" s="143"/>
      <c r="C84" s="75"/>
      <c r="D84" s="25"/>
      <c r="E84" s="25"/>
      <c r="F84" s="28"/>
      <c r="G84" s="28"/>
      <c r="I84" s="76"/>
      <c r="J84" s="77"/>
    </row>
    <row r="85" spans="1:10" s="29" customFormat="1" ht="14.4">
      <c r="A85" s="192"/>
      <c r="B85" s="143"/>
      <c r="C85" s="75"/>
      <c r="D85" s="25"/>
      <c r="E85" s="25"/>
      <c r="F85" s="28"/>
      <c r="G85" s="28"/>
      <c r="I85" s="76"/>
      <c r="J85" s="77"/>
    </row>
    <row r="86" spans="1:10" s="29" customFormat="1" ht="14.4">
      <c r="A86" s="192"/>
      <c r="B86" s="143"/>
      <c r="C86" s="75"/>
      <c r="D86" s="25"/>
      <c r="E86" s="25"/>
      <c r="F86" s="28"/>
      <c r="G86" s="28"/>
      <c r="I86" s="76"/>
      <c r="J86" s="77"/>
    </row>
    <row r="87" spans="1:10" s="29" customFormat="1" ht="14.4">
      <c r="A87" s="192"/>
      <c r="B87" s="143"/>
      <c r="C87" s="75"/>
      <c r="D87" s="25"/>
      <c r="E87" s="25"/>
      <c r="F87" s="28"/>
      <c r="G87" s="28"/>
      <c r="I87" s="76"/>
      <c r="J87" s="77"/>
    </row>
    <row r="88" spans="1:10" s="29" customFormat="1" ht="14.4">
      <c r="A88" s="192"/>
      <c r="B88" s="143"/>
      <c r="C88" s="75"/>
      <c r="D88" s="25"/>
      <c r="E88" s="25"/>
      <c r="F88" s="28"/>
      <c r="G88" s="28"/>
      <c r="I88" s="76"/>
      <c r="J88" s="77"/>
    </row>
    <row r="89" spans="1:10" s="29" customFormat="1" ht="14.4">
      <c r="A89" s="192"/>
      <c r="B89" s="143"/>
      <c r="C89" s="75"/>
      <c r="D89" s="25"/>
      <c r="E89" s="25"/>
      <c r="F89" s="28"/>
      <c r="G89" s="28"/>
      <c r="I89" s="76"/>
      <c r="J89" s="77"/>
    </row>
    <row r="90" spans="1:10" s="29" customFormat="1" ht="14.4">
      <c r="A90" s="192"/>
      <c r="B90" s="143"/>
      <c r="C90" s="75"/>
      <c r="D90" s="25"/>
      <c r="E90" s="25"/>
      <c r="F90" s="28"/>
      <c r="G90" s="28"/>
      <c r="I90" s="76"/>
      <c r="J90" s="77"/>
    </row>
    <row r="91" spans="1:10" s="29" customFormat="1" ht="14.4">
      <c r="A91" s="192"/>
      <c r="B91" s="143"/>
      <c r="C91" s="75"/>
      <c r="D91" s="25"/>
      <c r="E91" s="25"/>
      <c r="F91" s="28"/>
      <c r="G91" s="28"/>
      <c r="I91" s="76"/>
      <c r="J91" s="77"/>
    </row>
    <row r="92" spans="1:10" s="29" customFormat="1" ht="14.4">
      <c r="A92" s="192"/>
      <c r="B92" s="143"/>
      <c r="C92" s="75"/>
      <c r="D92" s="25"/>
      <c r="E92" s="25"/>
      <c r="F92" s="28"/>
      <c r="G92" s="28"/>
      <c r="I92" s="76"/>
      <c r="J92" s="77"/>
    </row>
    <row r="93" spans="1:10" s="29" customFormat="1" ht="14.4">
      <c r="A93" s="192"/>
      <c r="B93" s="143"/>
      <c r="C93" s="75"/>
      <c r="D93" s="25"/>
      <c r="E93" s="25"/>
      <c r="F93" s="28"/>
      <c r="G93" s="28"/>
      <c r="I93" s="76"/>
      <c r="J93" s="77"/>
    </row>
    <row r="94" spans="1:10" s="29" customFormat="1" ht="14.4">
      <c r="A94" s="192"/>
      <c r="B94" s="143"/>
      <c r="C94" s="75"/>
      <c r="D94" s="25"/>
      <c r="E94" s="25"/>
      <c r="F94" s="28"/>
      <c r="G94" s="28"/>
      <c r="I94" s="76"/>
      <c r="J94" s="77"/>
    </row>
    <row r="95" spans="1:10" s="29" customFormat="1" ht="14.4">
      <c r="A95" s="192"/>
      <c r="B95" s="143"/>
      <c r="C95" s="75"/>
      <c r="D95" s="25"/>
      <c r="E95" s="25"/>
      <c r="F95" s="28"/>
      <c r="G95" s="28"/>
      <c r="I95" s="76"/>
      <c r="J95" s="77"/>
    </row>
    <row r="96" spans="1:10" s="29" customFormat="1" ht="14.4">
      <c r="A96" s="192"/>
      <c r="B96" s="143"/>
      <c r="C96" s="75"/>
      <c r="D96" s="25"/>
      <c r="E96" s="25"/>
      <c r="F96" s="28"/>
      <c r="G96" s="28"/>
      <c r="I96" s="76"/>
      <c r="J96" s="77"/>
    </row>
    <row r="97" spans="1:10" s="29" customFormat="1" ht="14.4">
      <c r="A97" s="192"/>
      <c r="B97" s="143"/>
      <c r="C97" s="75"/>
      <c r="D97" s="25"/>
      <c r="E97" s="25"/>
      <c r="F97" s="28"/>
      <c r="G97" s="28"/>
      <c r="I97" s="76"/>
      <c r="J97" s="77"/>
    </row>
    <row r="98" spans="1:10" s="29" customFormat="1" ht="14.4">
      <c r="A98" s="192"/>
      <c r="B98" s="143"/>
      <c r="C98" s="75"/>
      <c r="D98" s="25"/>
      <c r="E98" s="25"/>
      <c r="F98" s="28"/>
      <c r="G98" s="28"/>
      <c r="I98" s="76"/>
      <c r="J98" s="77"/>
    </row>
    <row r="99" spans="1:10" s="29" customFormat="1" ht="14.4">
      <c r="A99" s="192"/>
      <c r="B99" s="143"/>
      <c r="C99" s="75"/>
      <c r="D99" s="25"/>
      <c r="E99" s="25"/>
      <c r="F99" s="28"/>
      <c r="G99" s="28"/>
      <c r="I99" s="76"/>
      <c r="J99" s="77"/>
    </row>
    <row r="100" spans="1:10" s="29" customFormat="1" ht="14.4">
      <c r="A100" s="192"/>
      <c r="B100" s="143"/>
      <c r="C100" s="75"/>
      <c r="D100" s="25"/>
      <c r="E100" s="25"/>
      <c r="F100" s="28"/>
      <c r="G100" s="28"/>
      <c r="I100" s="76"/>
      <c r="J100" s="77"/>
    </row>
    <row r="101" spans="1:10" s="29" customFormat="1" ht="14.4">
      <c r="A101" s="192"/>
      <c r="B101" s="143"/>
      <c r="C101" s="75"/>
      <c r="D101" s="25"/>
      <c r="E101" s="25"/>
      <c r="F101" s="28"/>
      <c r="G101" s="28"/>
      <c r="I101" s="76"/>
      <c r="J101" s="77"/>
    </row>
    <row r="102" spans="1:10" s="29" customFormat="1" ht="14.4">
      <c r="A102" s="192"/>
      <c r="B102" s="143"/>
      <c r="C102" s="75"/>
      <c r="D102" s="25"/>
      <c r="E102" s="25"/>
      <c r="F102" s="28"/>
      <c r="G102" s="28"/>
      <c r="I102" s="76"/>
      <c r="J102" s="77"/>
    </row>
    <row r="103" spans="1:10" s="29" customFormat="1" ht="14.4">
      <c r="A103" s="192"/>
      <c r="B103" s="143"/>
      <c r="C103" s="75"/>
      <c r="D103" s="25"/>
      <c r="E103" s="25"/>
      <c r="F103" s="28"/>
      <c r="G103" s="28"/>
      <c r="I103" s="76"/>
      <c r="J103" s="77"/>
    </row>
    <row r="104" spans="1:10" s="29" customFormat="1" ht="14.4">
      <c r="A104" s="192"/>
      <c r="B104" s="143"/>
      <c r="C104" s="75"/>
      <c r="D104" s="25"/>
      <c r="E104" s="25"/>
      <c r="F104" s="28"/>
      <c r="G104" s="28"/>
      <c r="I104" s="76"/>
      <c r="J104" s="77"/>
    </row>
    <row r="105" spans="1:10" s="29" customFormat="1" ht="14.4">
      <c r="A105" s="192"/>
      <c r="B105" s="143"/>
      <c r="C105" s="75"/>
      <c r="D105" s="25"/>
      <c r="E105" s="25"/>
      <c r="F105" s="28"/>
      <c r="G105" s="28"/>
      <c r="I105" s="76"/>
      <c r="J105" s="77"/>
    </row>
    <row r="106" spans="1:10" s="29" customFormat="1" ht="14.4">
      <c r="A106" s="192"/>
      <c r="B106" s="143"/>
      <c r="C106" s="75"/>
      <c r="D106" s="25"/>
      <c r="E106" s="25"/>
      <c r="F106" s="28"/>
      <c r="G106" s="28"/>
      <c r="I106" s="76"/>
      <c r="J106" s="77"/>
    </row>
    <row r="107" spans="1:10" s="29" customFormat="1" ht="14.4">
      <c r="A107" s="192"/>
      <c r="B107" s="143"/>
      <c r="C107" s="75"/>
      <c r="D107" s="25"/>
      <c r="E107" s="25"/>
      <c r="F107" s="28"/>
      <c r="G107" s="28"/>
      <c r="I107" s="76"/>
      <c r="J107" s="77"/>
    </row>
    <row r="108" spans="1:10" s="29" customFormat="1" ht="14.4">
      <c r="A108" s="192"/>
      <c r="B108" s="143"/>
      <c r="C108" s="75"/>
      <c r="D108" s="25"/>
      <c r="E108" s="25"/>
      <c r="F108" s="28"/>
      <c r="G108" s="28"/>
      <c r="I108" s="76"/>
      <c r="J108" s="77"/>
    </row>
    <row r="109" spans="1:10" s="29" customFormat="1" ht="14.4">
      <c r="A109" s="192"/>
      <c r="B109" s="143"/>
      <c r="C109" s="75"/>
      <c r="D109" s="25"/>
      <c r="E109" s="25"/>
      <c r="F109" s="28"/>
      <c r="G109" s="28"/>
      <c r="I109" s="76"/>
      <c r="J109" s="77"/>
    </row>
    <row r="110" spans="1:10" s="29" customFormat="1" ht="14.4">
      <c r="A110" s="192"/>
      <c r="B110" s="143"/>
      <c r="C110" s="75"/>
      <c r="D110" s="25"/>
      <c r="E110" s="25"/>
      <c r="F110" s="28"/>
      <c r="G110" s="28"/>
      <c r="I110" s="76"/>
      <c r="J110" s="77"/>
    </row>
    <row r="111" spans="1:10" s="29" customFormat="1" ht="14.4">
      <c r="A111" s="192"/>
      <c r="B111" s="143"/>
      <c r="C111" s="75"/>
      <c r="D111" s="25"/>
      <c r="E111" s="25"/>
      <c r="F111" s="28"/>
      <c r="G111" s="28"/>
      <c r="I111" s="76"/>
      <c r="J111" s="77"/>
    </row>
    <row r="112" spans="1:10" s="29" customFormat="1" ht="14.4">
      <c r="A112" s="192"/>
      <c r="B112" s="143"/>
      <c r="C112" s="75"/>
      <c r="D112" s="25"/>
      <c r="E112" s="25"/>
      <c r="F112" s="28"/>
      <c r="G112" s="28"/>
      <c r="I112" s="76"/>
      <c r="J112" s="77"/>
    </row>
    <row r="113" spans="1:10" s="29" customFormat="1" ht="14.4">
      <c r="A113" s="192"/>
      <c r="B113" s="143"/>
      <c r="C113" s="75"/>
      <c r="D113" s="25"/>
      <c r="E113" s="25"/>
      <c r="F113" s="28"/>
      <c r="G113" s="28"/>
      <c r="I113" s="76"/>
      <c r="J113" s="77"/>
    </row>
    <row r="114" spans="1:10" s="29" customFormat="1" ht="14.4">
      <c r="A114" s="192"/>
      <c r="B114" s="143"/>
      <c r="C114" s="75"/>
      <c r="D114" s="25"/>
      <c r="E114" s="25"/>
      <c r="F114" s="28"/>
      <c r="G114" s="28"/>
      <c r="I114" s="76"/>
      <c r="J114" s="77"/>
    </row>
    <row r="115" spans="1:10" s="29" customFormat="1" ht="14.4">
      <c r="A115" s="192"/>
      <c r="B115" s="143"/>
      <c r="C115" s="75"/>
      <c r="D115" s="25"/>
      <c r="E115" s="25"/>
      <c r="F115" s="28"/>
      <c r="G115" s="28"/>
      <c r="I115" s="76"/>
      <c r="J115" s="77"/>
    </row>
    <row r="116" spans="1:10" s="29" customFormat="1" ht="14.4">
      <c r="A116" s="192"/>
      <c r="B116" s="143"/>
      <c r="C116" s="75"/>
      <c r="D116" s="25"/>
      <c r="E116" s="25"/>
      <c r="F116" s="28"/>
      <c r="G116" s="28"/>
      <c r="I116" s="76"/>
      <c r="J116" s="77"/>
    </row>
    <row r="117" spans="1:10" s="29" customFormat="1" ht="14.4">
      <c r="A117" s="192"/>
      <c r="B117" s="143"/>
      <c r="C117" s="75"/>
      <c r="D117" s="25"/>
      <c r="E117" s="25"/>
      <c r="F117" s="28"/>
      <c r="G117" s="28"/>
      <c r="I117" s="76"/>
      <c r="J117" s="77"/>
    </row>
    <row r="118" spans="1:10" s="29" customFormat="1" ht="14.4">
      <c r="A118" s="192"/>
      <c r="B118" s="143"/>
      <c r="C118" s="75"/>
      <c r="D118" s="25"/>
      <c r="E118" s="25"/>
      <c r="F118" s="28"/>
      <c r="G118" s="28"/>
      <c r="I118" s="76"/>
      <c r="J118" s="77"/>
    </row>
    <row r="119" spans="1:10" s="29" customFormat="1" ht="14.4">
      <c r="A119" s="192"/>
      <c r="B119" s="143"/>
      <c r="C119" s="75"/>
      <c r="D119" s="25"/>
      <c r="E119" s="25"/>
      <c r="F119" s="28"/>
      <c r="G119" s="28"/>
      <c r="I119" s="76"/>
      <c r="J119" s="77"/>
    </row>
    <row r="120" spans="1:10" s="29" customFormat="1" ht="14.4">
      <c r="A120" s="192"/>
      <c r="B120" s="143"/>
      <c r="C120" s="75"/>
      <c r="D120" s="25"/>
      <c r="E120" s="25"/>
      <c r="F120" s="28"/>
      <c r="G120" s="28"/>
      <c r="I120" s="76"/>
      <c r="J120" s="77"/>
    </row>
    <row r="121" spans="1:10" s="29" customFormat="1" ht="14.4">
      <c r="A121" s="192"/>
      <c r="B121" s="143"/>
      <c r="C121" s="75"/>
      <c r="D121" s="25"/>
      <c r="E121" s="25"/>
      <c r="F121" s="28"/>
      <c r="G121" s="28"/>
      <c r="I121" s="76"/>
      <c r="J121" s="77"/>
    </row>
    <row r="122" spans="1:10" s="29" customFormat="1" ht="14.4">
      <c r="A122" s="192"/>
      <c r="B122" s="143"/>
      <c r="C122" s="75"/>
      <c r="D122" s="25"/>
      <c r="E122" s="25"/>
      <c r="F122" s="28"/>
      <c r="G122" s="28"/>
      <c r="I122" s="76"/>
      <c r="J122" s="77"/>
    </row>
    <row r="123" spans="1:10" s="29" customFormat="1" ht="14.4">
      <c r="A123" s="192"/>
      <c r="B123" s="143"/>
      <c r="C123" s="75"/>
      <c r="D123" s="25"/>
      <c r="E123" s="25"/>
      <c r="F123" s="28"/>
      <c r="G123" s="28"/>
      <c r="I123" s="76"/>
      <c r="J123" s="77"/>
    </row>
    <row r="124" spans="1:10" s="29" customFormat="1" ht="14.4">
      <c r="A124" s="192"/>
      <c r="B124" s="143"/>
      <c r="C124" s="75"/>
      <c r="D124" s="25"/>
      <c r="E124" s="25"/>
      <c r="F124" s="28"/>
      <c r="G124" s="28"/>
      <c r="I124" s="76"/>
      <c r="J124" s="77"/>
    </row>
    <row r="125" spans="1:10" s="29" customFormat="1" ht="14.4">
      <c r="A125" s="192"/>
      <c r="B125" s="143"/>
      <c r="C125" s="75"/>
      <c r="D125" s="25"/>
      <c r="E125" s="25"/>
      <c r="F125" s="28"/>
      <c r="G125" s="28"/>
      <c r="I125" s="76"/>
      <c r="J125" s="77"/>
    </row>
    <row r="126" spans="1:10" s="29" customFormat="1" ht="14.4">
      <c r="A126" s="192"/>
      <c r="B126" s="143"/>
      <c r="C126" s="75"/>
      <c r="D126" s="25"/>
      <c r="E126" s="25"/>
      <c r="F126" s="28"/>
      <c r="G126" s="28"/>
      <c r="I126" s="76"/>
      <c r="J126" s="77"/>
    </row>
    <row r="127" spans="1:10" s="29" customFormat="1" ht="14.4">
      <c r="A127" s="192"/>
      <c r="B127" s="143"/>
      <c r="C127" s="75"/>
      <c r="D127" s="25"/>
      <c r="E127" s="25"/>
      <c r="F127" s="28"/>
      <c r="G127" s="28"/>
      <c r="I127" s="76"/>
      <c r="J127" s="77"/>
    </row>
    <row r="128" spans="1:10" s="29" customFormat="1" ht="14.4">
      <c r="A128" s="192"/>
      <c r="B128" s="143"/>
      <c r="C128" s="75"/>
      <c r="D128" s="25"/>
      <c r="E128" s="25"/>
      <c r="F128" s="28"/>
      <c r="G128" s="28"/>
      <c r="I128" s="76"/>
      <c r="J128" s="77"/>
    </row>
    <row r="129" spans="1:10" s="29" customFormat="1" ht="14.4">
      <c r="A129" s="192"/>
      <c r="B129" s="143"/>
      <c r="C129" s="75"/>
      <c r="D129" s="25"/>
      <c r="E129" s="25"/>
      <c r="F129" s="28"/>
      <c r="G129" s="28"/>
      <c r="I129" s="76"/>
      <c r="J129" s="77"/>
    </row>
    <row r="130" spans="1:10" s="29" customFormat="1" ht="14.4">
      <c r="A130" s="192"/>
      <c r="B130" s="143"/>
      <c r="C130" s="75"/>
      <c r="D130" s="25"/>
      <c r="E130" s="25"/>
      <c r="F130" s="28"/>
      <c r="G130" s="28"/>
      <c r="I130" s="76"/>
      <c r="J130" s="77"/>
    </row>
    <row r="131" spans="1:10" s="29" customFormat="1" ht="14.4">
      <c r="A131" s="192"/>
      <c r="B131" s="143"/>
      <c r="C131" s="75"/>
      <c r="D131" s="25"/>
      <c r="E131" s="25"/>
      <c r="F131" s="28"/>
      <c r="G131" s="28"/>
      <c r="I131" s="76"/>
      <c r="J131" s="77"/>
    </row>
    <row r="132" spans="1:10" s="29" customFormat="1" ht="14.4">
      <c r="A132" s="192"/>
      <c r="B132" s="143"/>
      <c r="C132" s="75"/>
      <c r="D132" s="25"/>
      <c r="E132" s="25"/>
      <c r="F132" s="28"/>
      <c r="G132" s="28"/>
      <c r="I132" s="76"/>
      <c r="J132" s="77"/>
    </row>
    <row r="133" spans="1:10" s="29" customFormat="1" ht="14.4">
      <c r="A133" s="192"/>
      <c r="B133" s="143"/>
      <c r="C133" s="75"/>
      <c r="D133" s="25"/>
      <c r="E133" s="25"/>
      <c r="F133" s="28"/>
      <c r="G133" s="28"/>
      <c r="I133" s="76"/>
      <c r="J133" s="77"/>
    </row>
    <row r="134" spans="1:10" s="29" customFormat="1" ht="14.4">
      <c r="A134" s="192"/>
      <c r="B134" s="143"/>
      <c r="C134" s="75"/>
      <c r="D134" s="25"/>
      <c r="E134" s="25"/>
      <c r="F134" s="28"/>
      <c r="G134" s="28"/>
      <c r="I134" s="76"/>
      <c r="J134" s="77"/>
    </row>
    <row r="135" spans="1:10" s="29" customFormat="1" ht="14.4">
      <c r="A135" s="192"/>
      <c r="B135" s="143"/>
      <c r="C135" s="75"/>
      <c r="D135" s="25"/>
      <c r="E135" s="25"/>
      <c r="F135" s="28"/>
      <c r="G135" s="28"/>
      <c r="I135" s="76"/>
      <c r="J135" s="77"/>
    </row>
    <row r="136" spans="1:10" s="29" customFormat="1" ht="14.4">
      <c r="A136" s="192"/>
      <c r="B136" s="143"/>
      <c r="C136" s="75"/>
      <c r="D136" s="25"/>
      <c r="E136" s="25"/>
      <c r="F136" s="28"/>
      <c r="G136" s="28"/>
      <c r="I136" s="76"/>
      <c r="J136" s="77"/>
    </row>
    <row r="137" spans="1:10" s="29" customFormat="1" ht="14.4">
      <c r="A137" s="192"/>
      <c r="B137" s="143"/>
      <c r="C137" s="75"/>
      <c r="D137" s="25"/>
      <c r="E137" s="25"/>
      <c r="F137" s="28"/>
      <c r="G137" s="28"/>
      <c r="I137" s="76"/>
      <c r="J137" s="77"/>
    </row>
    <row r="138" spans="1:10" s="29" customFormat="1" ht="14.4">
      <c r="A138" s="192"/>
      <c r="B138" s="143"/>
      <c r="C138" s="75"/>
      <c r="D138" s="25"/>
      <c r="E138" s="25"/>
      <c r="F138" s="28"/>
      <c r="G138" s="28"/>
      <c r="I138" s="76"/>
      <c r="J138" s="77"/>
    </row>
    <row r="139" spans="1:10" s="29" customFormat="1" ht="14.4">
      <c r="A139" s="192"/>
      <c r="B139" s="143"/>
      <c r="C139" s="75"/>
      <c r="D139" s="25"/>
      <c r="E139" s="25"/>
      <c r="F139" s="28"/>
      <c r="G139" s="28"/>
      <c r="I139" s="76"/>
      <c r="J139" s="77"/>
    </row>
    <row r="140" spans="1:10" s="29" customFormat="1" ht="14.4">
      <c r="A140" s="192"/>
      <c r="B140" s="143"/>
      <c r="C140" s="75"/>
      <c r="D140" s="25"/>
      <c r="E140" s="25"/>
      <c r="F140" s="28"/>
      <c r="G140" s="28"/>
      <c r="I140" s="76"/>
      <c r="J140" s="77"/>
    </row>
    <row r="141" spans="1:10" s="29" customFormat="1" ht="14.4">
      <c r="A141" s="192"/>
      <c r="B141" s="143"/>
      <c r="C141" s="75"/>
      <c r="D141" s="25"/>
      <c r="E141" s="25"/>
      <c r="F141" s="28"/>
      <c r="G141" s="28"/>
      <c r="I141" s="76"/>
      <c r="J141" s="77"/>
    </row>
    <row r="142" spans="1:10" s="29" customFormat="1" ht="14.4">
      <c r="A142" s="192"/>
      <c r="B142" s="143"/>
      <c r="C142" s="75"/>
      <c r="D142" s="25"/>
      <c r="E142" s="25"/>
      <c r="F142" s="28"/>
      <c r="G142" s="28"/>
      <c r="I142" s="76"/>
      <c r="J142" s="77"/>
    </row>
    <row r="143" spans="1:10" s="29" customFormat="1" ht="14.4">
      <c r="A143" s="192"/>
      <c r="B143" s="143"/>
      <c r="C143" s="75"/>
      <c r="D143" s="25"/>
      <c r="E143" s="25"/>
      <c r="F143" s="28"/>
      <c r="G143" s="28"/>
      <c r="I143" s="76"/>
      <c r="J143" s="77"/>
    </row>
    <row r="144" spans="1:10" s="29" customFormat="1" ht="14.4">
      <c r="A144" s="192"/>
      <c r="B144" s="143"/>
      <c r="C144" s="75"/>
      <c r="D144" s="25"/>
      <c r="E144" s="25"/>
      <c r="F144" s="28"/>
      <c r="G144" s="28"/>
      <c r="I144" s="76"/>
      <c r="J144" s="77"/>
    </row>
    <row r="145" spans="1:10" s="29" customFormat="1" ht="14.4">
      <c r="A145" s="192"/>
      <c r="B145" s="143"/>
      <c r="C145" s="75"/>
      <c r="D145" s="25"/>
      <c r="E145" s="25"/>
      <c r="F145" s="28"/>
      <c r="G145" s="28"/>
      <c r="I145" s="76"/>
      <c r="J145" s="77"/>
    </row>
    <row r="146" spans="1:10" s="29" customFormat="1" ht="14.4">
      <c r="A146" s="192"/>
      <c r="B146" s="143"/>
      <c r="C146" s="75"/>
      <c r="D146" s="25"/>
      <c r="E146" s="25"/>
      <c r="F146" s="28"/>
      <c r="G146" s="28"/>
      <c r="I146" s="76"/>
      <c r="J146" s="77"/>
    </row>
    <row r="147" spans="1:10" s="29" customFormat="1" ht="14.4">
      <c r="A147" s="192"/>
      <c r="B147" s="143"/>
      <c r="C147" s="75"/>
      <c r="D147" s="25"/>
      <c r="E147" s="25"/>
      <c r="F147" s="28"/>
      <c r="G147" s="28"/>
      <c r="I147" s="76"/>
      <c r="J147" s="77"/>
    </row>
    <row r="148" spans="1:10" s="29" customFormat="1" ht="14.4">
      <c r="A148" s="192"/>
      <c r="B148" s="143"/>
      <c r="C148" s="75"/>
      <c r="D148" s="25"/>
      <c r="E148" s="25"/>
      <c r="F148" s="28"/>
      <c r="G148" s="28"/>
      <c r="I148" s="76"/>
      <c r="J148" s="77"/>
    </row>
    <row r="149" spans="1:10" s="29" customFormat="1" ht="14.4">
      <c r="A149" s="192"/>
      <c r="B149" s="143"/>
      <c r="C149" s="75"/>
      <c r="D149" s="25"/>
      <c r="E149" s="25"/>
      <c r="F149" s="28"/>
      <c r="G149" s="28"/>
      <c r="I149" s="76"/>
      <c r="J149" s="77"/>
    </row>
    <row r="150" spans="1:10" s="29" customFormat="1" ht="14.4">
      <c r="A150" s="192"/>
      <c r="B150" s="143"/>
      <c r="C150" s="75"/>
      <c r="D150" s="25"/>
      <c r="E150" s="25"/>
      <c r="F150" s="28"/>
      <c r="G150" s="28"/>
      <c r="I150" s="76"/>
      <c r="J150" s="77"/>
    </row>
    <row r="151" spans="1:10" s="29" customFormat="1" ht="14.4">
      <c r="A151" s="192"/>
      <c r="B151" s="143"/>
      <c r="C151" s="75"/>
      <c r="D151" s="25"/>
      <c r="E151" s="25"/>
      <c r="F151" s="28"/>
      <c r="G151" s="28"/>
      <c r="I151" s="76"/>
      <c r="J151" s="77"/>
    </row>
    <row r="152" spans="1:10" s="29" customFormat="1" ht="14.4">
      <c r="A152" s="192"/>
      <c r="B152" s="143"/>
      <c r="C152" s="75"/>
      <c r="D152" s="25"/>
      <c r="E152" s="25"/>
      <c r="F152" s="28"/>
      <c r="G152" s="28"/>
      <c r="I152" s="76"/>
      <c r="J152" s="77"/>
    </row>
    <row r="153" spans="1:10" s="29" customFormat="1" ht="14.4">
      <c r="A153" s="192"/>
      <c r="B153" s="143"/>
      <c r="C153" s="75"/>
      <c r="D153" s="25"/>
      <c r="E153" s="25"/>
      <c r="F153" s="28"/>
      <c r="G153" s="28"/>
      <c r="I153" s="76"/>
      <c r="J153" s="77"/>
    </row>
    <row r="154" spans="1:10" s="29" customFormat="1" ht="14.4">
      <c r="A154" s="192"/>
      <c r="B154" s="143"/>
      <c r="C154" s="75"/>
      <c r="D154" s="25"/>
      <c r="E154" s="25"/>
      <c r="F154" s="28"/>
      <c r="G154" s="28"/>
      <c r="I154" s="76"/>
      <c r="J154" s="77"/>
    </row>
    <row r="155" spans="1:10" s="29" customFormat="1" ht="14.4">
      <c r="A155" s="192"/>
      <c r="B155" s="143"/>
      <c r="C155" s="75"/>
      <c r="D155" s="25"/>
      <c r="E155" s="25"/>
      <c r="F155" s="28"/>
      <c r="G155" s="28"/>
      <c r="I155" s="76"/>
      <c r="J155" s="77"/>
    </row>
    <row r="156" spans="1:10" s="29" customFormat="1" ht="14.4">
      <c r="A156" s="192"/>
      <c r="B156" s="143"/>
      <c r="C156" s="75"/>
      <c r="D156" s="25"/>
      <c r="E156" s="25"/>
      <c r="F156" s="28"/>
      <c r="G156" s="28"/>
      <c r="I156" s="76"/>
      <c r="J156" s="77"/>
    </row>
    <row r="157" spans="1:10" s="29" customFormat="1" ht="14.4">
      <c r="A157" s="192"/>
      <c r="B157" s="143"/>
      <c r="C157" s="75"/>
      <c r="D157" s="25"/>
      <c r="E157" s="25"/>
      <c r="F157" s="28"/>
      <c r="G157" s="28"/>
      <c r="I157" s="76"/>
      <c r="J157" s="77"/>
    </row>
    <row r="158" spans="1:10" s="29" customFormat="1" ht="14.4">
      <c r="A158" s="192"/>
      <c r="B158" s="143"/>
      <c r="C158" s="75"/>
      <c r="D158" s="25"/>
      <c r="E158" s="25"/>
      <c r="F158" s="28"/>
      <c r="G158" s="28"/>
      <c r="I158" s="76"/>
      <c r="J158" s="77"/>
    </row>
    <row r="159" spans="1:10" s="29" customFormat="1">
      <c r="B159" s="74"/>
      <c r="C159" s="75"/>
      <c r="D159" s="25"/>
      <c r="E159" s="25"/>
      <c r="F159" s="28"/>
      <c r="G159" s="28"/>
      <c r="I159" s="76"/>
      <c r="J159" s="77"/>
    </row>
    <row r="160" spans="1:10" s="29" customFormat="1">
      <c r="B160" s="74"/>
      <c r="C160" s="75"/>
      <c r="D160" s="25"/>
      <c r="E160" s="25"/>
      <c r="F160" s="28"/>
      <c r="G160" s="28"/>
      <c r="I160" s="76"/>
      <c r="J160" s="77"/>
    </row>
    <row r="161" spans="2:10" s="29" customFormat="1">
      <c r="B161" s="74"/>
      <c r="C161" s="75"/>
      <c r="D161" s="25"/>
      <c r="E161" s="25"/>
      <c r="F161" s="28"/>
      <c r="G161" s="28"/>
      <c r="I161" s="76"/>
      <c r="J161" s="77"/>
    </row>
    <row r="162" spans="2:10" s="29" customFormat="1">
      <c r="B162" s="74"/>
      <c r="C162" s="75"/>
      <c r="D162" s="25"/>
      <c r="E162" s="25"/>
      <c r="F162" s="28"/>
      <c r="G162" s="28"/>
      <c r="I162" s="76"/>
      <c r="J162" s="77"/>
    </row>
    <row r="163" spans="2:10" s="29" customFormat="1">
      <c r="B163" s="74"/>
      <c r="C163" s="75"/>
      <c r="D163" s="25"/>
      <c r="E163" s="25"/>
      <c r="F163" s="28"/>
      <c r="G163" s="28"/>
      <c r="I163" s="76"/>
      <c r="J163" s="77"/>
    </row>
    <row r="164" spans="2:10" s="29" customFormat="1">
      <c r="B164" s="74"/>
      <c r="C164" s="75"/>
      <c r="D164" s="25"/>
      <c r="E164" s="25"/>
      <c r="F164" s="28"/>
      <c r="G164" s="28"/>
      <c r="I164" s="76"/>
      <c r="J164" s="77"/>
    </row>
    <row r="165" spans="2:10" s="29" customFormat="1">
      <c r="B165" s="74"/>
      <c r="C165" s="75"/>
      <c r="D165" s="25"/>
      <c r="E165" s="25"/>
      <c r="F165" s="28"/>
      <c r="G165" s="28"/>
      <c r="I165" s="76"/>
      <c r="J165" s="77"/>
    </row>
    <row r="166" spans="2:10" s="29" customFormat="1">
      <c r="B166" s="74"/>
      <c r="C166" s="75"/>
      <c r="D166" s="25"/>
      <c r="E166" s="25"/>
      <c r="F166" s="28"/>
      <c r="G166" s="28"/>
      <c r="I166" s="76"/>
      <c r="J166" s="77"/>
    </row>
    <row r="167" spans="2:10" s="29" customFormat="1">
      <c r="B167" s="74"/>
      <c r="C167" s="75"/>
      <c r="D167" s="25"/>
      <c r="E167" s="25"/>
      <c r="F167" s="28"/>
      <c r="G167" s="28"/>
      <c r="I167" s="76"/>
      <c r="J167" s="77"/>
    </row>
    <row r="168" spans="2:10" s="29" customFormat="1">
      <c r="B168" s="74"/>
      <c r="C168" s="75"/>
      <c r="D168" s="25"/>
      <c r="E168" s="25"/>
      <c r="F168" s="28"/>
      <c r="G168" s="28"/>
      <c r="I168" s="76"/>
      <c r="J168" s="77"/>
    </row>
    <row r="169" spans="2:10" s="29" customFormat="1">
      <c r="B169" s="74"/>
      <c r="C169" s="75"/>
      <c r="D169" s="25"/>
      <c r="E169" s="25"/>
      <c r="F169" s="28"/>
      <c r="G169" s="28"/>
      <c r="I169" s="76"/>
      <c r="J169" s="77"/>
    </row>
    <row r="170" spans="2:10" s="29" customFormat="1">
      <c r="B170" s="74"/>
      <c r="C170" s="75"/>
      <c r="D170" s="25"/>
      <c r="E170" s="25"/>
      <c r="F170" s="28"/>
      <c r="G170" s="28"/>
      <c r="I170" s="76"/>
      <c r="J170" s="77"/>
    </row>
    <row r="171" spans="2:10" s="29" customFormat="1">
      <c r="B171" s="74"/>
      <c r="C171" s="75"/>
      <c r="D171" s="25"/>
      <c r="E171" s="25"/>
      <c r="F171" s="28"/>
      <c r="G171" s="28"/>
      <c r="I171" s="76"/>
      <c r="J171" s="77"/>
    </row>
    <row r="172" spans="2:10" s="29" customFormat="1">
      <c r="B172" s="74"/>
      <c r="C172" s="75"/>
      <c r="D172" s="25"/>
      <c r="E172" s="25"/>
      <c r="F172" s="28"/>
      <c r="G172" s="28"/>
      <c r="I172" s="76"/>
      <c r="J172" s="77"/>
    </row>
    <row r="173" spans="2:10" s="29" customFormat="1">
      <c r="B173" s="74"/>
      <c r="C173" s="75"/>
      <c r="D173" s="25"/>
      <c r="E173" s="25"/>
      <c r="F173" s="28"/>
      <c r="G173" s="28"/>
      <c r="I173" s="76"/>
      <c r="J173" s="77"/>
    </row>
    <row r="174" spans="2:10" s="29" customFormat="1">
      <c r="B174" s="74"/>
      <c r="C174" s="75"/>
      <c r="D174" s="25"/>
      <c r="E174" s="25"/>
      <c r="F174" s="28"/>
      <c r="G174" s="28"/>
      <c r="I174" s="76"/>
      <c r="J174" s="77"/>
    </row>
    <row r="175" spans="2:10" s="29" customFormat="1">
      <c r="B175" s="74"/>
      <c r="C175" s="75"/>
      <c r="D175" s="25"/>
      <c r="E175" s="25"/>
      <c r="F175" s="28"/>
      <c r="G175" s="28"/>
      <c r="I175" s="76"/>
      <c r="J175" s="77"/>
    </row>
    <row r="176" spans="2:10" s="29" customFormat="1">
      <c r="B176" s="74"/>
      <c r="C176" s="75"/>
      <c r="D176" s="25"/>
      <c r="E176" s="25"/>
      <c r="F176" s="28"/>
      <c r="G176" s="28"/>
      <c r="I176" s="76"/>
      <c r="J176" s="77"/>
    </row>
    <row r="177" spans="2:10" s="29" customFormat="1">
      <c r="B177" s="74"/>
      <c r="C177" s="75"/>
      <c r="D177" s="25"/>
      <c r="E177" s="25"/>
      <c r="F177" s="28"/>
      <c r="G177" s="28"/>
      <c r="I177" s="76"/>
      <c r="J177" s="77"/>
    </row>
    <row r="178" spans="2:10" s="29" customFormat="1">
      <c r="B178" s="74"/>
      <c r="C178" s="75"/>
      <c r="D178" s="25"/>
      <c r="E178" s="25"/>
      <c r="F178" s="28"/>
      <c r="G178" s="28"/>
      <c r="I178" s="76"/>
      <c r="J178" s="77"/>
    </row>
    <row r="179" spans="2:10" s="29" customFormat="1">
      <c r="B179" s="74"/>
      <c r="C179" s="75"/>
      <c r="D179" s="25"/>
      <c r="E179" s="25"/>
      <c r="F179" s="28"/>
      <c r="G179" s="28"/>
      <c r="I179" s="76"/>
      <c r="J179" s="77"/>
    </row>
    <row r="180" spans="2:10" s="29" customFormat="1">
      <c r="B180" s="74"/>
      <c r="C180" s="75"/>
      <c r="D180" s="25"/>
      <c r="E180" s="25"/>
      <c r="F180" s="28"/>
      <c r="G180" s="28"/>
      <c r="I180" s="76"/>
      <c r="J180" s="77"/>
    </row>
    <row r="181" spans="2:10" s="29" customFormat="1">
      <c r="B181" s="74"/>
      <c r="C181" s="75"/>
      <c r="D181" s="25"/>
      <c r="E181" s="25"/>
      <c r="F181" s="28"/>
      <c r="G181" s="28"/>
      <c r="I181" s="76"/>
      <c r="J181" s="77"/>
    </row>
    <row r="182" spans="2:10" s="29" customFormat="1">
      <c r="B182" s="74"/>
      <c r="C182" s="75"/>
      <c r="D182" s="25"/>
      <c r="E182" s="25"/>
      <c r="F182" s="28"/>
      <c r="G182" s="28"/>
      <c r="I182" s="76"/>
      <c r="J182" s="77"/>
    </row>
    <row r="183" spans="2:10" s="29" customFormat="1">
      <c r="B183" s="74"/>
      <c r="C183" s="75"/>
      <c r="D183" s="25"/>
      <c r="E183" s="25"/>
      <c r="F183" s="28"/>
      <c r="G183" s="28"/>
      <c r="I183" s="76"/>
      <c r="J183" s="77"/>
    </row>
    <row r="184" spans="2:10" s="29" customFormat="1">
      <c r="B184" s="74"/>
      <c r="C184" s="75"/>
      <c r="D184" s="25"/>
      <c r="E184" s="25"/>
      <c r="F184" s="28"/>
      <c r="G184" s="28"/>
      <c r="I184" s="76"/>
      <c r="J184" s="77"/>
    </row>
    <row r="185" spans="2:10" s="29" customFormat="1">
      <c r="B185" s="74"/>
      <c r="C185" s="75"/>
      <c r="D185" s="25"/>
      <c r="E185" s="25"/>
      <c r="F185" s="28"/>
      <c r="G185" s="28"/>
      <c r="I185" s="76"/>
      <c r="J185" s="77"/>
    </row>
    <row r="186" spans="2:10" s="29" customFormat="1">
      <c r="B186" s="74"/>
      <c r="C186" s="75"/>
      <c r="D186" s="25"/>
      <c r="E186" s="25"/>
      <c r="F186" s="28"/>
      <c r="G186" s="28"/>
      <c r="I186" s="76"/>
      <c r="J186" s="77"/>
    </row>
    <row r="187" spans="2:10" s="29" customFormat="1">
      <c r="B187" s="74"/>
      <c r="C187" s="75"/>
      <c r="D187" s="25"/>
      <c r="E187" s="25"/>
      <c r="F187" s="28"/>
      <c r="G187" s="28"/>
      <c r="I187" s="76"/>
      <c r="J187" s="77"/>
    </row>
    <row r="188" spans="2:10" s="29" customFormat="1">
      <c r="B188" s="74"/>
      <c r="C188" s="75"/>
      <c r="D188" s="25"/>
      <c r="E188" s="25"/>
      <c r="F188" s="28"/>
      <c r="G188" s="28"/>
      <c r="I188" s="76"/>
      <c r="J188" s="77"/>
    </row>
    <row r="189" spans="2:10" s="29" customFormat="1">
      <c r="B189" s="74"/>
      <c r="C189" s="75"/>
      <c r="D189" s="25"/>
      <c r="E189" s="25"/>
      <c r="F189" s="28"/>
      <c r="G189" s="28"/>
      <c r="I189" s="76"/>
      <c r="J189" s="77"/>
    </row>
    <row r="190" spans="2:10" s="29" customFormat="1">
      <c r="B190" s="74"/>
      <c r="C190" s="75"/>
      <c r="D190" s="25"/>
      <c r="E190" s="25"/>
      <c r="F190" s="28"/>
      <c r="G190" s="28"/>
      <c r="I190" s="76"/>
      <c r="J190" s="77"/>
    </row>
    <row r="191" spans="2:10" s="29" customFormat="1">
      <c r="B191" s="74"/>
      <c r="C191" s="75"/>
      <c r="D191" s="25"/>
      <c r="E191" s="25"/>
      <c r="F191" s="28"/>
      <c r="G191" s="28"/>
      <c r="I191" s="76"/>
      <c r="J191" s="77"/>
    </row>
    <row r="192" spans="2:10" s="29" customFormat="1">
      <c r="B192" s="74"/>
      <c r="C192" s="75"/>
      <c r="D192" s="25"/>
      <c r="E192" s="25"/>
      <c r="F192" s="28"/>
      <c r="G192" s="28"/>
      <c r="I192" s="76"/>
      <c r="J192" s="77"/>
    </row>
    <row r="193" spans="2:10" s="29" customFormat="1">
      <c r="B193" s="74"/>
      <c r="C193" s="75"/>
      <c r="D193" s="25"/>
      <c r="E193" s="25"/>
      <c r="F193" s="28"/>
      <c r="G193" s="28"/>
      <c r="I193" s="76"/>
      <c r="J193" s="77"/>
    </row>
    <row r="194" spans="2:10" s="29" customFormat="1">
      <c r="B194" s="74"/>
      <c r="C194" s="75"/>
      <c r="D194" s="25"/>
      <c r="E194" s="25"/>
      <c r="F194" s="28"/>
      <c r="G194" s="28"/>
      <c r="I194" s="76"/>
      <c r="J194" s="77"/>
    </row>
    <row r="195" spans="2:10" s="29" customFormat="1">
      <c r="B195" s="74"/>
      <c r="C195" s="75"/>
      <c r="D195" s="25"/>
      <c r="E195" s="25"/>
      <c r="F195" s="28"/>
      <c r="G195" s="28"/>
      <c r="I195" s="76"/>
      <c r="J195" s="77"/>
    </row>
    <row r="196" spans="2:10" s="29" customFormat="1">
      <c r="B196" s="74"/>
      <c r="C196" s="75"/>
      <c r="D196" s="25"/>
      <c r="E196" s="25"/>
      <c r="F196" s="28"/>
      <c r="G196" s="28"/>
      <c r="I196" s="76"/>
      <c r="J196" s="77"/>
    </row>
    <row r="197" spans="2:10" s="29" customFormat="1">
      <c r="B197" s="74"/>
      <c r="C197" s="75"/>
      <c r="D197" s="25"/>
      <c r="E197" s="25"/>
      <c r="F197" s="28"/>
      <c r="G197" s="28"/>
      <c r="I197" s="76"/>
      <c r="J197" s="77"/>
    </row>
    <row r="198" spans="2:10" s="29" customFormat="1">
      <c r="B198" s="74"/>
      <c r="C198" s="75"/>
      <c r="D198" s="25"/>
      <c r="E198" s="25"/>
      <c r="F198" s="28"/>
      <c r="G198" s="28"/>
      <c r="I198" s="76"/>
      <c r="J198" s="77"/>
    </row>
    <row r="199" spans="2:10" s="29" customFormat="1">
      <c r="B199" s="74"/>
      <c r="C199" s="75"/>
      <c r="D199" s="25"/>
      <c r="E199" s="25"/>
      <c r="F199" s="28"/>
      <c r="G199" s="28"/>
      <c r="I199" s="76"/>
      <c r="J199" s="77"/>
    </row>
    <row r="200" spans="2:10" s="29" customFormat="1">
      <c r="B200" s="74"/>
      <c r="C200" s="75"/>
      <c r="D200" s="25"/>
      <c r="E200" s="25"/>
      <c r="F200" s="28"/>
      <c r="G200" s="28"/>
      <c r="I200" s="76"/>
      <c r="J200" s="77"/>
    </row>
    <row r="201" spans="2:10" s="29" customFormat="1">
      <c r="B201" s="74"/>
      <c r="C201" s="75"/>
      <c r="D201" s="25"/>
      <c r="E201" s="25"/>
      <c r="F201" s="28"/>
      <c r="G201" s="28"/>
      <c r="I201" s="76"/>
      <c r="J201" s="77"/>
    </row>
    <row r="202" spans="2:10" s="29" customFormat="1">
      <c r="B202" s="74"/>
      <c r="C202" s="75"/>
      <c r="D202" s="25"/>
      <c r="E202" s="25"/>
      <c r="F202" s="28"/>
      <c r="G202" s="28"/>
      <c r="I202" s="76"/>
      <c r="J202" s="77"/>
    </row>
    <row r="203" spans="2:10" s="29" customFormat="1">
      <c r="B203" s="74"/>
      <c r="C203" s="75"/>
      <c r="D203" s="25"/>
      <c r="E203" s="25"/>
      <c r="F203" s="28"/>
      <c r="G203" s="28"/>
      <c r="I203" s="76"/>
      <c r="J203" s="77"/>
    </row>
  </sheetData>
  <mergeCells count="1">
    <mergeCell ref="E2:G2"/>
  </mergeCells>
  <pageMargins left="0.7" right="0.7" top="0.75" bottom="0.75" header="0.3" footer="0.3"/>
  <pageSetup scale="88" fitToHeight="0" orientation="portrait" r:id="rId1"/>
  <ignoredErrors>
    <ignoredError sqref="F4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E1FA-18E3-41EA-83BC-95166BFE1ECB}">
  <dimension ref="A1:AR112"/>
  <sheetViews>
    <sheetView workbookViewId="0">
      <selection activeCell="K16" sqref="K16"/>
    </sheetView>
  </sheetViews>
  <sheetFormatPr defaultRowHeight="13.2"/>
  <cols>
    <col min="1" max="1" width="8.88671875" style="29"/>
    <col min="3" max="3" width="46.33203125" customWidth="1"/>
    <col min="4" max="5" width="14.6640625" customWidth="1"/>
    <col min="6" max="6" width="11.44140625" style="29" bestFit="1" customWidth="1"/>
    <col min="7" max="44" width="8.88671875" style="29"/>
  </cols>
  <sheetData>
    <row r="1" spans="2:7" s="29" customFormat="1" ht="14.4" thickBot="1">
      <c r="B1" s="202"/>
      <c r="C1" s="202"/>
      <c r="D1" s="202"/>
      <c r="E1" s="202"/>
    </row>
    <row r="2" spans="2:7" ht="32.4" customHeight="1">
      <c r="B2" s="410" t="s">
        <v>171</v>
      </c>
      <c r="C2" s="411"/>
      <c r="D2" s="411"/>
      <c r="E2" s="412"/>
    </row>
    <row r="3" spans="2:7" ht="14.4">
      <c r="B3" s="37" t="s">
        <v>172</v>
      </c>
      <c r="C3" s="37" t="s">
        <v>173</v>
      </c>
      <c r="D3" s="38" t="s">
        <v>174</v>
      </c>
      <c r="E3" s="38" t="s">
        <v>175</v>
      </c>
    </row>
    <row r="4" spans="2:7" ht="15" thickBot="1">
      <c r="B4" s="171" t="s">
        <v>216</v>
      </c>
      <c r="C4" s="172" t="s">
        <v>28</v>
      </c>
      <c r="D4" s="173">
        <f>'Tab 1 - General Ledger'!G8</f>
        <v>20948</v>
      </c>
      <c r="E4" s="206"/>
      <c r="F4" s="337" t="s">
        <v>267</v>
      </c>
    </row>
    <row r="5" spans="2:7" ht="15" thickBot="1">
      <c r="B5" s="171" t="s">
        <v>36</v>
      </c>
      <c r="C5" s="172" t="s">
        <v>37</v>
      </c>
      <c r="D5" s="173">
        <v>27500</v>
      </c>
      <c r="E5" s="206"/>
      <c r="F5" s="337" t="s">
        <v>267</v>
      </c>
    </row>
    <row r="6" spans="2:7" ht="15" thickBot="1">
      <c r="B6" s="200" t="s">
        <v>38</v>
      </c>
      <c r="C6" s="177" t="s">
        <v>39</v>
      </c>
      <c r="D6" s="176">
        <v>52021</v>
      </c>
      <c r="E6" s="207"/>
    </row>
    <row r="7" spans="2:7" ht="15" thickBot="1">
      <c r="B7" s="200" t="s">
        <v>40</v>
      </c>
      <c r="C7" s="177" t="s">
        <v>41</v>
      </c>
      <c r="D7" s="176">
        <f>'Tab 1 - General Ledger'!G28</f>
        <v>1111</v>
      </c>
      <c r="E7" s="207"/>
      <c r="F7" s="413"/>
      <c r="G7" s="389"/>
    </row>
    <row r="8" spans="2:7" ht="15" thickBot="1">
      <c r="B8" s="200" t="s">
        <v>42</v>
      </c>
      <c r="C8" s="177" t="s">
        <v>43</v>
      </c>
      <c r="D8" s="176"/>
      <c r="E8" s="207">
        <f>'Tab 1 - General Ledger'!G36</f>
        <v>2200</v>
      </c>
    </row>
    <row r="9" spans="2:7" ht="15" thickBot="1">
      <c r="B9" s="200" t="s">
        <v>49</v>
      </c>
      <c r="C9" s="177" t="s">
        <v>50</v>
      </c>
      <c r="D9" s="176">
        <v>84000</v>
      </c>
      <c r="E9" s="207"/>
      <c r="F9" s="307" t="s">
        <v>276</v>
      </c>
    </row>
    <row r="10" spans="2:7" ht="15" thickBot="1">
      <c r="B10" s="200" t="s">
        <v>52</v>
      </c>
      <c r="C10" s="177" t="s">
        <v>217</v>
      </c>
      <c r="D10" s="176">
        <v>23410</v>
      </c>
      <c r="E10" s="207"/>
      <c r="F10" s="307" t="s">
        <v>277</v>
      </c>
    </row>
    <row r="11" spans="2:7" ht="15" thickBot="1">
      <c r="B11" s="200" t="s">
        <v>54</v>
      </c>
      <c r="C11" s="177" t="s">
        <v>55</v>
      </c>
      <c r="D11" s="176"/>
      <c r="E11" s="207">
        <f>'Tab 1 - General Ledger'!G59</f>
        <v>12099</v>
      </c>
      <c r="F11" s="305"/>
    </row>
    <row r="12" spans="2:7" ht="15" thickBot="1">
      <c r="B12" s="200" t="s">
        <v>57</v>
      </c>
      <c r="C12" s="177" t="s">
        <v>235</v>
      </c>
      <c r="D12" s="303">
        <v>0</v>
      </c>
      <c r="E12" s="207"/>
    </row>
    <row r="13" spans="2:7" ht="15" thickBot="1">
      <c r="B13" s="200" t="s">
        <v>61</v>
      </c>
      <c r="C13" s="177" t="s">
        <v>62</v>
      </c>
      <c r="D13" s="176">
        <f>'Tab 1 - General Ledger'!G77</f>
        <v>1090</v>
      </c>
      <c r="E13" s="207"/>
    </row>
    <row r="14" spans="2:7" ht="15" customHeight="1" thickBot="1">
      <c r="B14" s="200" t="s">
        <v>63</v>
      </c>
      <c r="C14" s="177" t="s">
        <v>64</v>
      </c>
      <c r="D14" s="176"/>
      <c r="E14" s="207">
        <f>'Tab 1 - General Ledger'!G84</f>
        <v>536</v>
      </c>
      <c r="F14" s="305"/>
    </row>
    <row r="15" spans="2:7" ht="15" thickBot="1">
      <c r="B15" s="200" t="s">
        <v>65</v>
      </c>
      <c r="C15" s="177" t="s">
        <v>66</v>
      </c>
      <c r="D15" s="176"/>
      <c r="E15" s="207">
        <v>47117.3</v>
      </c>
    </row>
    <row r="16" spans="2:7" ht="15" thickBot="1">
      <c r="B16" s="200" t="s">
        <v>67</v>
      </c>
      <c r="C16" s="177" t="s">
        <v>68</v>
      </c>
      <c r="D16" s="176"/>
      <c r="E16" s="207">
        <v>9414</v>
      </c>
    </row>
    <row r="17" spans="2:5" ht="15" thickBot="1">
      <c r="B17" s="200" t="s">
        <v>70</v>
      </c>
      <c r="C17" s="177" t="s">
        <v>71</v>
      </c>
      <c r="D17" s="176">
        <v>6824.3</v>
      </c>
      <c r="E17" s="207"/>
    </row>
    <row r="18" spans="2:5" ht="15" thickBot="1">
      <c r="B18" s="174" t="s">
        <v>73</v>
      </c>
      <c r="C18" s="175" t="s">
        <v>74</v>
      </c>
      <c r="D18" s="176"/>
      <c r="E18" s="207">
        <v>3400.2</v>
      </c>
    </row>
    <row r="19" spans="2:5" ht="15" thickBot="1">
      <c r="B19" s="174" t="s">
        <v>76</v>
      </c>
      <c r="C19" s="174" t="s">
        <v>77</v>
      </c>
      <c r="D19" s="176"/>
      <c r="E19" s="207">
        <v>45010</v>
      </c>
    </row>
    <row r="20" spans="2:5" ht="15" thickBot="1">
      <c r="B20" s="174" t="s">
        <v>78</v>
      </c>
      <c r="C20" s="177" t="s">
        <v>79</v>
      </c>
      <c r="D20" s="176"/>
      <c r="E20" s="207">
        <v>3585</v>
      </c>
    </row>
    <row r="21" spans="2:5" ht="15" thickBot="1">
      <c r="B21" s="174" t="s">
        <v>81</v>
      </c>
      <c r="C21" s="177" t="s">
        <v>82</v>
      </c>
      <c r="D21" s="176"/>
      <c r="E21" s="207">
        <f>'Tab 1 - General Ledger'!G130</f>
        <v>95478</v>
      </c>
    </row>
    <row r="22" spans="2:5" ht="15" thickBot="1">
      <c r="B22" s="174" t="s">
        <v>83</v>
      </c>
      <c r="C22" s="177" t="s">
        <v>84</v>
      </c>
      <c r="D22" s="176">
        <v>5755</v>
      </c>
      <c r="E22" s="207"/>
    </row>
    <row r="23" spans="2:5" ht="15" thickBot="1">
      <c r="B23" s="174" t="s">
        <v>85</v>
      </c>
      <c r="C23" s="177" t="s">
        <v>80</v>
      </c>
      <c r="D23" s="176"/>
      <c r="E23" s="207">
        <v>268505</v>
      </c>
    </row>
    <row r="24" spans="2:5" ht="15" thickBot="1">
      <c r="B24" s="178" t="s">
        <v>86</v>
      </c>
      <c r="C24" s="179" t="s">
        <v>87</v>
      </c>
      <c r="D24" s="176">
        <v>50</v>
      </c>
      <c r="E24" s="208"/>
    </row>
    <row r="25" spans="2:5" ht="14.4">
      <c r="B25" s="178" t="s">
        <v>88</v>
      </c>
      <c r="C25" s="179" t="s">
        <v>51</v>
      </c>
      <c r="D25" s="176">
        <v>1000</v>
      </c>
      <c r="E25" s="208"/>
    </row>
    <row r="26" spans="2:5" ht="14.4">
      <c r="B26" s="289" t="s">
        <v>90</v>
      </c>
      <c r="C26" s="201" t="s">
        <v>91</v>
      </c>
      <c r="D26" s="176">
        <v>119783</v>
      </c>
      <c r="E26" s="209"/>
    </row>
    <row r="27" spans="2:5" ht="14.4">
      <c r="B27" s="178" t="s">
        <v>92</v>
      </c>
      <c r="C27" s="179" t="s">
        <v>93</v>
      </c>
      <c r="D27" s="176"/>
      <c r="E27" s="208">
        <v>40</v>
      </c>
    </row>
    <row r="28" spans="2:5" ht="14.4">
      <c r="B28" s="174" t="s">
        <v>94</v>
      </c>
      <c r="C28" s="177" t="s">
        <v>95</v>
      </c>
      <c r="D28" s="176">
        <v>15000</v>
      </c>
      <c r="E28" s="207"/>
    </row>
    <row r="29" spans="2:5" ht="14.4">
      <c r="B29" s="174" t="s">
        <v>96</v>
      </c>
      <c r="C29" s="177" t="s">
        <v>97</v>
      </c>
      <c r="D29" s="176">
        <v>6000</v>
      </c>
      <c r="E29" s="207"/>
    </row>
    <row r="30" spans="2:5" ht="14.4">
      <c r="B30" s="174" t="s">
        <v>98</v>
      </c>
      <c r="C30" s="175" t="s">
        <v>44</v>
      </c>
      <c r="D30" s="176">
        <f>'Tab 1 - General Ledger'!G185</f>
        <v>4200</v>
      </c>
      <c r="E30" s="207"/>
    </row>
    <row r="31" spans="2:5" ht="14.4">
      <c r="B31" s="174" t="s">
        <v>99</v>
      </c>
      <c r="C31" s="177" t="s">
        <v>100</v>
      </c>
      <c r="D31" s="176">
        <v>835</v>
      </c>
      <c r="E31" s="207"/>
    </row>
    <row r="32" spans="2:5" ht="14.4">
      <c r="B32" s="174" t="s">
        <v>101</v>
      </c>
      <c r="C32" s="177" t="s">
        <v>207</v>
      </c>
      <c r="D32" s="176">
        <f>'Tab 1 - General Ledger'!G200</f>
        <v>6992</v>
      </c>
      <c r="E32" s="207"/>
    </row>
    <row r="33" spans="2:10" ht="14.4">
      <c r="B33" s="174" t="s">
        <v>102</v>
      </c>
      <c r="C33" s="177" t="s">
        <v>103</v>
      </c>
      <c r="D33" s="176">
        <v>900.2</v>
      </c>
      <c r="E33" s="207"/>
    </row>
    <row r="34" spans="2:10" ht="14.4">
      <c r="B34" s="174" t="s">
        <v>104</v>
      </c>
      <c r="C34" s="177" t="s">
        <v>105</v>
      </c>
      <c r="D34" s="176">
        <v>13500</v>
      </c>
      <c r="E34" s="207"/>
    </row>
    <row r="35" spans="2:10" ht="14.4">
      <c r="B35" s="174" t="s">
        <v>106</v>
      </c>
      <c r="C35" s="177" t="s">
        <v>107</v>
      </c>
      <c r="D35" s="176">
        <v>5500</v>
      </c>
      <c r="E35" s="207"/>
    </row>
    <row r="36" spans="2:10" ht="14.4">
      <c r="B36" s="174" t="s">
        <v>108</v>
      </c>
      <c r="C36" s="177" t="s">
        <v>109</v>
      </c>
      <c r="D36" s="176">
        <v>7200</v>
      </c>
      <c r="E36" s="207"/>
      <c r="J36" s="234"/>
    </row>
    <row r="37" spans="2:10" ht="14.4">
      <c r="B37" s="174" t="s">
        <v>110</v>
      </c>
      <c r="C37" s="177" t="s">
        <v>75</v>
      </c>
      <c r="D37" s="176">
        <v>72500</v>
      </c>
      <c r="E37" s="207"/>
    </row>
    <row r="38" spans="2:10" ht="15" thickBot="1">
      <c r="B38" s="174" t="s">
        <v>111</v>
      </c>
      <c r="C38" s="177" t="s">
        <v>112</v>
      </c>
      <c r="D38" s="176">
        <f>'Tab 1 - General Ledger'!E234</f>
        <v>11164</v>
      </c>
      <c r="E38" s="207"/>
      <c r="F38" s="305"/>
    </row>
    <row r="39" spans="2:10" ht="14.4">
      <c r="B39" s="300" t="s">
        <v>113</v>
      </c>
      <c r="C39" s="301" t="s">
        <v>114</v>
      </c>
      <c r="D39" s="304">
        <v>101</v>
      </c>
      <c r="E39" s="302"/>
    </row>
    <row r="40" spans="2:10" s="29" customFormat="1" ht="15" thickBot="1">
      <c r="B40" s="202"/>
      <c r="C40" s="202"/>
      <c r="D40" s="327">
        <f>SUM(D4:D39)</f>
        <v>487384.5</v>
      </c>
      <c r="E40" s="327">
        <f>SUM(E4:E39)</f>
        <v>487384.5</v>
      </c>
      <c r="F40" s="307" t="s">
        <v>275</v>
      </c>
    </row>
    <row r="41" spans="2:10" s="29" customFormat="1" ht="14.4" thickTop="1">
      <c r="B41" s="202"/>
      <c r="C41" s="202"/>
      <c r="D41" s="204"/>
      <c r="E41" s="204"/>
      <c r="F41" s="203"/>
    </row>
    <row r="42" spans="2:10" s="29" customFormat="1" ht="13.8">
      <c r="B42" s="202"/>
      <c r="C42" s="202"/>
      <c r="D42" s="202"/>
      <c r="E42" s="202"/>
    </row>
    <row r="43" spans="2:10" s="29" customFormat="1" ht="13.8">
      <c r="B43" s="202"/>
      <c r="C43" s="202"/>
      <c r="D43" s="202"/>
      <c r="E43" s="202"/>
    </row>
    <row r="44" spans="2:10" s="29" customFormat="1" ht="13.8">
      <c r="B44" s="202"/>
      <c r="C44" s="202"/>
      <c r="D44" s="202"/>
      <c r="E44" s="202"/>
    </row>
    <row r="45" spans="2:10" s="29" customFormat="1" ht="13.8">
      <c r="B45" s="202"/>
      <c r="C45" s="202"/>
      <c r="D45" s="202"/>
      <c r="E45" s="202"/>
    </row>
    <row r="46" spans="2:10" s="29" customFormat="1"/>
    <row r="47" spans="2:10" s="29" customFormat="1"/>
    <row r="48" spans="2:10"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sheetData>
  <mergeCells count="2">
    <mergeCell ref="B2:E2"/>
    <mergeCell ref="F7:G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1C9-4EF6-4C18-91AC-F885FE6AD776}">
  <dimension ref="A1:AJ227"/>
  <sheetViews>
    <sheetView showGridLines="0" topLeftCell="A5" workbookViewId="0">
      <selection activeCell="N21" sqref="N21"/>
    </sheetView>
  </sheetViews>
  <sheetFormatPr defaultRowHeight="13.2"/>
  <cols>
    <col min="1" max="1" width="8.88671875" style="212"/>
    <col min="2" max="2" width="34.5546875" style="205" bestFit="1" customWidth="1"/>
    <col min="3" max="4" width="12.88671875" style="205" bestFit="1" customWidth="1"/>
    <col min="5" max="5" width="12.6640625" style="205" bestFit="1" customWidth="1"/>
    <col min="6" max="35" width="8.88671875" style="214"/>
  </cols>
  <sheetData>
    <row r="1" spans="1:36" s="214" customFormat="1">
      <c r="A1" s="212"/>
    </row>
    <row r="2" spans="1:36" s="214" customFormat="1">
      <c r="A2" s="212"/>
      <c r="B2" s="215"/>
      <c r="C2" s="215"/>
      <c r="D2" s="215"/>
      <c r="E2" s="215"/>
    </row>
    <row r="3" spans="1:36" ht="109.2" customHeight="1" thickBot="1">
      <c r="A3" s="213"/>
      <c r="B3"/>
      <c r="C3"/>
      <c r="D3"/>
      <c r="E3" s="211"/>
      <c r="AJ3" s="205"/>
    </row>
    <row r="4" spans="1:36" ht="21">
      <c r="A4" s="213"/>
      <c r="B4" s="414" t="s">
        <v>176</v>
      </c>
      <c r="C4" s="414"/>
      <c r="D4" s="414"/>
      <c r="E4" s="415"/>
    </row>
    <row r="5" spans="1:36" ht="15.6">
      <c r="A5" s="213"/>
      <c r="B5" s="416" t="s">
        <v>177</v>
      </c>
      <c r="C5" s="416"/>
      <c r="D5" s="416"/>
      <c r="E5" s="417"/>
    </row>
    <row r="6" spans="1:36" ht="15.6">
      <c r="A6" s="213"/>
      <c r="B6" s="416" t="s">
        <v>218</v>
      </c>
      <c r="C6" s="416"/>
      <c r="D6" s="416"/>
      <c r="E6" s="417"/>
    </row>
    <row r="7" spans="1:36" ht="15.6">
      <c r="A7" s="213"/>
      <c r="B7" s="247"/>
      <c r="C7" s="247"/>
      <c r="D7" s="247"/>
      <c r="E7" s="248"/>
    </row>
    <row r="8" spans="1:36">
      <c r="B8" s="249"/>
      <c r="C8" s="250" t="s">
        <v>178</v>
      </c>
      <c r="D8" s="251" t="s">
        <v>178</v>
      </c>
      <c r="E8" s="251" t="s">
        <v>178</v>
      </c>
    </row>
    <row r="9" spans="1:36" ht="14.4">
      <c r="B9" s="252" t="s">
        <v>219</v>
      </c>
      <c r="C9" s="253"/>
      <c r="D9" s="253"/>
      <c r="E9" s="253"/>
    </row>
    <row r="10" spans="1:36" ht="14.4">
      <c r="B10" s="292" t="s">
        <v>80</v>
      </c>
      <c r="C10" s="254"/>
      <c r="D10" s="254">
        <v>268505</v>
      </c>
      <c r="E10" s="254"/>
      <c r="F10" s="338" t="s">
        <v>267</v>
      </c>
    </row>
    <row r="11" spans="1:36" ht="14.4">
      <c r="B11" s="255" t="s">
        <v>220</v>
      </c>
      <c r="C11" s="254"/>
      <c r="D11" s="291">
        <v>50</v>
      </c>
      <c r="E11" s="254"/>
      <c r="F11" s="338" t="s">
        <v>267</v>
      </c>
    </row>
    <row r="12" spans="1:36" ht="14.4">
      <c r="B12" s="252"/>
      <c r="C12" s="254"/>
      <c r="D12" s="290"/>
      <c r="E12" s="254">
        <f>D10-D11</f>
        <v>268455</v>
      </c>
      <c r="F12" s="338" t="s">
        <v>267</v>
      </c>
    </row>
    <row r="13" spans="1:36" ht="14.4">
      <c r="B13" s="255"/>
      <c r="C13" s="254"/>
      <c r="D13" s="254"/>
      <c r="E13" s="254"/>
      <c r="F13" s="341" t="s">
        <v>276</v>
      </c>
    </row>
    <row r="14" spans="1:36" ht="14.4">
      <c r="B14" s="252" t="s">
        <v>221</v>
      </c>
      <c r="C14" s="254"/>
      <c r="D14" s="254"/>
      <c r="E14" s="254"/>
      <c r="F14" s="341" t="s">
        <v>277</v>
      </c>
    </row>
    <row r="15" spans="1:36" ht="14.4">
      <c r="B15" s="255" t="s">
        <v>91</v>
      </c>
      <c r="C15" s="254">
        <v>119783</v>
      </c>
      <c r="D15" s="254"/>
      <c r="E15" s="254"/>
    </row>
    <row r="16" spans="1:36" ht="14.4">
      <c r="B16" s="255" t="s">
        <v>51</v>
      </c>
      <c r="C16" s="291">
        <v>1000</v>
      </c>
      <c r="D16" s="254">
        <f>C15+C16</f>
        <v>120783</v>
      </c>
      <c r="E16" s="254"/>
    </row>
    <row r="17" spans="2:6" ht="14.4">
      <c r="B17" s="255" t="s">
        <v>222</v>
      </c>
      <c r="C17" s="290"/>
      <c r="D17" s="291">
        <v>40</v>
      </c>
      <c r="E17" s="291"/>
    </row>
    <row r="18" spans="2:6" ht="14.4">
      <c r="B18" s="256" t="s">
        <v>223</v>
      </c>
      <c r="C18" s="254"/>
      <c r="D18" s="290"/>
      <c r="E18" s="291">
        <f>D16-D17</f>
        <v>120743</v>
      </c>
    </row>
    <row r="19" spans="2:6" ht="14.4">
      <c r="B19" s="256" t="s">
        <v>224</v>
      </c>
      <c r="C19" s="254"/>
      <c r="D19" s="254"/>
      <c r="E19" s="293">
        <f>E12-E18</f>
        <v>147712</v>
      </c>
    </row>
    <row r="20" spans="2:6" ht="14.4">
      <c r="B20" s="253"/>
      <c r="C20" s="254"/>
      <c r="D20" s="254"/>
      <c r="E20" s="254"/>
    </row>
    <row r="21" spans="2:6" ht="14.4">
      <c r="B21" s="295" t="s">
        <v>225</v>
      </c>
      <c r="C21" s="296"/>
      <c r="D21" s="296"/>
      <c r="E21" s="254"/>
    </row>
    <row r="22" spans="2:6" ht="14.4">
      <c r="B22" s="257" t="s">
        <v>95</v>
      </c>
      <c r="C22" s="254"/>
      <c r="D22" s="258">
        <v>15000</v>
      </c>
      <c r="E22" s="294"/>
    </row>
    <row r="23" spans="2:6" ht="14.4">
      <c r="B23" s="257" t="s">
        <v>97</v>
      </c>
      <c r="C23" s="254"/>
      <c r="D23" s="258">
        <v>6000</v>
      </c>
      <c r="E23" s="294"/>
    </row>
    <row r="24" spans="2:6" ht="14.4">
      <c r="B24" s="259" t="s">
        <v>44</v>
      </c>
      <c r="C24" s="254"/>
      <c r="D24" s="258">
        <f>'Tab 4 - Trial Balance Adjusted'!D30</f>
        <v>4200</v>
      </c>
      <c r="E24" s="294"/>
    </row>
    <row r="25" spans="2:6" ht="14.4">
      <c r="B25" s="257" t="s">
        <v>100</v>
      </c>
      <c r="C25" s="254"/>
      <c r="D25" s="258">
        <v>835</v>
      </c>
      <c r="E25" s="294"/>
    </row>
    <row r="26" spans="2:6" ht="14.4">
      <c r="B26" s="257" t="s">
        <v>207</v>
      </c>
      <c r="C26" s="254"/>
      <c r="D26" s="258">
        <f>'Tab 4 - Trial Balance Adjusted'!D32</f>
        <v>6992</v>
      </c>
      <c r="E26" s="294"/>
      <c r="F26" s="306"/>
    </row>
    <row r="27" spans="2:6" ht="14.4">
      <c r="B27" s="257" t="s">
        <v>103</v>
      </c>
      <c r="C27" s="254"/>
      <c r="D27" s="258">
        <v>900.2</v>
      </c>
      <c r="E27" s="294"/>
    </row>
    <row r="28" spans="2:6" ht="14.4">
      <c r="B28" s="257" t="s">
        <v>105</v>
      </c>
      <c r="C28" s="254"/>
      <c r="D28" s="258">
        <v>13500</v>
      </c>
      <c r="E28" s="294"/>
    </row>
    <row r="29" spans="2:6" ht="14.4">
      <c r="B29" s="257" t="s">
        <v>107</v>
      </c>
      <c r="C29" s="254"/>
      <c r="D29" s="258">
        <v>5500</v>
      </c>
      <c r="E29" s="294"/>
    </row>
    <row r="30" spans="2:6" ht="14.4">
      <c r="B30" s="257" t="s">
        <v>109</v>
      </c>
      <c r="C30" s="254"/>
      <c r="D30" s="258">
        <v>7200</v>
      </c>
      <c r="E30" s="294"/>
    </row>
    <row r="31" spans="2:6" ht="14.4">
      <c r="B31" s="257" t="s">
        <v>75</v>
      </c>
      <c r="C31" s="254"/>
      <c r="D31" s="258">
        <v>72500</v>
      </c>
      <c r="E31" s="294"/>
    </row>
    <row r="32" spans="2:6" ht="14.4">
      <c r="B32" s="259" t="s">
        <v>114</v>
      </c>
      <c r="C32" s="254"/>
      <c r="D32" s="258">
        <v>101</v>
      </c>
      <c r="E32" s="294"/>
    </row>
    <row r="33" spans="1:5" ht="14.4">
      <c r="B33" s="328" t="s">
        <v>112</v>
      </c>
      <c r="C33" s="290"/>
      <c r="D33" s="329">
        <f>'Tab 4 - Trial Balance Adjusted'!D38</f>
        <v>11164</v>
      </c>
      <c r="E33" s="330"/>
    </row>
    <row r="34" spans="1:5" ht="15" thickBot="1">
      <c r="B34" s="297" t="s">
        <v>226</v>
      </c>
      <c r="C34" s="290"/>
      <c r="D34" s="290"/>
      <c r="E34" s="298">
        <f>SUM(D22:D33)</f>
        <v>143892.20000000001</v>
      </c>
    </row>
    <row r="35" spans="1:5" ht="14.4">
      <c r="B35" s="252" t="s">
        <v>227</v>
      </c>
      <c r="C35" s="254"/>
      <c r="D35" s="254"/>
      <c r="E35" s="299">
        <f>E19-E34</f>
        <v>3819.7999999999884</v>
      </c>
    </row>
    <row r="36" spans="1:5" s="214" customFormat="1">
      <c r="A36" s="212"/>
    </row>
    <row r="37" spans="1:5" s="214" customFormat="1">
      <c r="A37" s="212"/>
    </row>
    <row r="38" spans="1:5" s="214" customFormat="1">
      <c r="A38" s="212"/>
    </row>
    <row r="39" spans="1:5" s="214" customFormat="1">
      <c r="A39" s="212"/>
    </row>
    <row r="40" spans="1:5" s="214" customFormat="1">
      <c r="A40" s="212"/>
    </row>
    <row r="41" spans="1:5" s="214" customFormat="1">
      <c r="A41" s="212"/>
    </row>
    <row r="42" spans="1:5" s="214" customFormat="1">
      <c r="A42" s="212"/>
    </row>
    <row r="43" spans="1:5" s="214" customFormat="1">
      <c r="A43" s="212"/>
    </row>
    <row r="44" spans="1:5" s="214" customFormat="1">
      <c r="A44" s="212"/>
    </row>
    <row r="45" spans="1:5" s="214" customFormat="1">
      <c r="A45" s="212"/>
    </row>
    <row r="46" spans="1:5" s="214" customFormat="1">
      <c r="A46" s="212"/>
    </row>
    <row r="47" spans="1:5" s="214" customFormat="1">
      <c r="A47" s="212"/>
    </row>
    <row r="48" spans="1:5" s="214" customFormat="1">
      <c r="A48" s="212"/>
    </row>
    <row r="49" spans="1:1" s="214" customFormat="1">
      <c r="A49" s="212"/>
    </row>
    <row r="50" spans="1:1" s="214" customFormat="1">
      <c r="A50" s="212"/>
    </row>
    <row r="51" spans="1:1" s="214" customFormat="1">
      <c r="A51" s="212"/>
    </row>
    <row r="52" spans="1:1" s="214" customFormat="1">
      <c r="A52" s="212"/>
    </row>
    <row r="53" spans="1:1" s="214" customFormat="1">
      <c r="A53" s="212"/>
    </row>
    <row r="54" spans="1:1" s="214" customFormat="1">
      <c r="A54" s="212"/>
    </row>
    <row r="55" spans="1:1" s="214" customFormat="1">
      <c r="A55" s="212"/>
    </row>
    <row r="56" spans="1:1" s="214" customFormat="1">
      <c r="A56" s="212"/>
    </row>
    <row r="57" spans="1:1" s="214" customFormat="1">
      <c r="A57" s="212"/>
    </row>
    <row r="58" spans="1:1" s="214" customFormat="1">
      <c r="A58" s="212"/>
    </row>
    <row r="59" spans="1:1" s="214" customFormat="1">
      <c r="A59" s="212"/>
    </row>
    <row r="60" spans="1:1" s="214" customFormat="1">
      <c r="A60" s="212"/>
    </row>
    <row r="61" spans="1:1" s="214" customFormat="1">
      <c r="A61" s="212"/>
    </row>
    <row r="62" spans="1:1" s="214" customFormat="1">
      <c r="A62" s="212"/>
    </row>
    <row r="63" spans="1:1" s="214" customFormat="1">
      <c r="A63" s="212"/>
    </row>
    <row r="64" spans="1:1" s="214" customFormat="1">
      <c r="A64" s="212"/>
    </row>
    <row r="65" spans="1:1" s="214" customFormat="1">
      <c r="A65" s="212"/>
    </row>
    <row r="66" spans="1:1" s="214" customFormat="1">
      <c r="A66" s="212"/>
    </row>
    <row r="67" spans="1:1" s="214" customFormat="1">
      <c r="A67" s="212"/>
    </row>
    <row r="68" spans="1:1" s="214" customFormat="1">
      <c r="A68" s="212"/>
    </row>
    <row r="69" spans="1:1" s="214" customFormat="1">
      <c r="A69" s="212"/>
    </row>
    <row r="70" spans="1:1" s="214" customFormat="1">
      <c r="A70" s="212"/>
    </row>
    <row r="71" spans="1:1" s="214" customFormat="1">
      <c r="A71" s="212"/>
    </row>
    <row r="72" spans="1:1" s="214" customFormat="1">
      <c r="A72" s="212"/>
    </row>
    <row r="73" spans="1:1" s="214" customFormat="1">
      <c r="A73" s="212"/>
    </row>
    <row r="74" spans="1:1" s="214" customFormat="1">
      <c r="A74" s="212"/>
    </row>
    <row r="75" spans="1:1" s="214" customFormat="1">
      <c r="A75" s="212"/>
    </row>
    <row r="76" spans="1:1" s="214" customFormat="1">
      <c r="A76" s="212"/>
    </row>
    <row r="77" spans="1:1" s="214" customFormat="1">
      <c r="A77" s="212"/>
    </row>
    <row r="78" spans="1:1" s="214" customFormat="1">
      <c r="A78" s="212"/>
    </row>
    <row r="79" spans="1:1" s="214" customFormat="1">
      <c r="A79" s="212"/>
    </row>
    <row r="80" spans="1:1" s="214" customFormat="1">
      <c r="A80" s="212"/>
    </row>
    <row r="81" spans="1:1" s="214" customFormat="1">
      <c r="A81" s="212"/>
    </row>
    <row r="82" spans="1:1" s="214" customFormat="1">
      <c r="A82" s="212"/>
    </row>
    <row r="83" spans="1:1" s="214" customFormat="1">
      <c r="A83" s="212"/>
    </row>
    <row r="84" spans="1:1" s="214" customFormat="1">
      <c r="A84" s="212"/>
    </row>
    <row r="85" spans="1:1" s="214" customFormat="1">
      <c r="A85" s="212"/>
    </row>
    <row r="86" spans="1:1" s="214" customFormat="1">
      <c r="A86" s="212"/>
    </row>
    <row r="87" spans="1:1" s="214" customFormat="1">
      <c r="A87" s="212"/>
    </row>
    <row r="88" spans="1:1" s="214" customFormat="1">
      <c r="A88" s="212"/>
    </row>
    <row r="89" spans="1:1" s="214" customFormat="1">
      <c r="A89" s="212"/>
    </row>
    <row r="90" spans="1:1" s="214" customFormat="1">
      <c r="A90" s="212"/>
    </row>
    <row r="91" spans="1:1" s="214" customFormat="1">
      <c r="A91" s="212"/>
    </row>
    <row r="92" spans="1:1" s="214" customFormat="1">
      <c r="A92" s="212"/>
    </row>
    <row r="93" spans="1:1" s="214" customFormat="1">
      <c r="A93" s="212"/>
    </row>
    <row r="94" spans="1:1" s="214" customFormat="1">
      <c r="A94" s="212"/>
    </row>
    <row r="95" spans="1:1" s="214" customFormat="1">
      <c r="A95" s="212"/>
    </row>
    <row r="96" spans="1:1" s="214" customFormat="1">
      <c r="A96" s="212"/>
    </row>
    <row r="97" spans="1:1" s="214" customFormat="1">
      <c r="A97" s="212"/>
    </row>
    <row r="98" spans="1:1" s="214" customFormat="1">
      <c r="A98" s="212"/>
    </row>
    <row r="99" spans="1:1" s="214" customFormat="1">
      <c r="A99" s="212"/>
    </row>
    <row r="100" spans="1:1" s="214" customFormat="1">
      <c r="A100" s="212"/>
    </row>
    <row r="101" spans="1:1" s="214" customFormat="1">
      <c r="A101" s="212"/>
    </row>
    <row r="102" spans="1:1" s="214" customFormat="1">
      <c r="A102" s="212"/>
    </row>
    <row r="103" spans="1:1" s="214" customFormat="1">
      <c r="A103" s="212"/>
    </row>
    <row r="104" spans="1:1" s="214" customFormat="1">
      <c r="A104" s="212"/>
    </row>
    <row r="105" spans="1:1" s="214" customFormat="1">
      <c r="A105" s="212"/>
    </row>
    <row r="106" spans="1:1" s="214" customFormat="1">
      <c r="A106" s="212"/>
    </row>
    <row r="107" spans="1:1" s="214" customFormat="1">
      <c r="A107" s="212"/>
    </row>
    <row r="108" spans="1:1" s="214" customFormat="1">
      <c r="A108" s="212"/>
    </row>
    <row r="109" spans="1:1" s="214" customFormat="1">
      <c r="A109" s="212"/>
    </row>
    <row r="110" spans="1:1" s="214" customFormat="1">
      <c r="A110" s="212"/>
    </row>
    <row r="111" spans="1:1" s="214" customFormat="1">
      <c r="A111" s="212"/>
    </row>
    <row r="112" spans="1:1" s="214" customFormat="1">
      <c r="A112" s="212"/>
    </row>
    <row r="113" spans="1:1" s="214" customFormat="1">
      <c r="A113" s="212"/>
    </row>
    <row r="114" spans="1:1" s="214" customFormat="1">
      <c r="A114" s="212"/>
    </row>
    <row r="115" spans="1:1" s="214" customFormat="1">
      <c r="A115" s="212"/>
    </row>
    <row r="116" spans="1:1" s="214" customFormat="1">
      <c r="A116" s="212"/>
    </row>
    <row r="117" spans="1:1" s="214" customFormat="1">
      <c r="A117" s="212"/>
    </row>
    <row r="118" spans="1:1" s="214" customFormat="1">
      <c r="A118" s="212"/>
    </row>
    <row r="119" spans="1:1" s="214" customFormat="1">
      <c r="A119" s="212"/>
    </row>
    <row r="120" spans="1:1" s="214" customFormat="1">
      <c r="A120" s="212"/>
    </row>
    <row r="121" spans="1:1" s="214" customFormat="1">
      <c r="A121" s="212"/>
    </row>
    <row r="122" spans="1:1" s="214" customFormat="1">
      <c r="A122" s="212"/>
    </row>
    <row r="123" spans="1:1" s="214" customFormat="1">
      <c r="A123" s="212"/>
    </row>
    <row r="124" spans="1:1" s="214" customFormat="1">
      <c r="A124" s="212"/>
    </row>
    <row r="125" spans="1:1" s="214" customFormat="1">
      <c r="A125" s="212"/>
    </row>
    <row r="126" spans="1:1" s="214" customFormat="1">
      <c r="A126" s="212"/>
    </row>
    <row r="127" spans="1:1" s="214" customFormat="1">
      <c r="A127" s="212"/>
    </row>
    <row r="128" spans="1:1" s="214" customFormat="1">
      <c r="A128" s="212"/>
    </row>
    <row r="129" spans="1:1" s="214" customFormat="1">
      <c r="A129" s="212"/>
    </row>
    <row r="130" spans="1:1" s="214" customFormat="1">
      <c r="A130" s="212"/>
    </row>
    <row r="131" spans="1:1" s="214" customFormat="1">
      <c r="A131" s="212"/>
    </row>
    <row r="132" spans="1:1" s="214" customFormat="1">
      <c r="A132" s="212"/>
    </row>
    <row r="133" spans="1:1" s="214" customFormat="1">
      <c r="A133" s="212"/>
    </row>
    <row r="134" spans="1:1" s="214" customFormat="1">
      <c r="A134" s="212"/>
    </row>
    <row r="135" spans="1:1" s="214" customFormat="1">
      <c r="A135" s="212"/>
    </row>
    <row r="136" spans="1:1" s="214" customFormat="1">
      <c r="A136" s="212"/>
    </row>
    <row r="137" spans="1:1" s="214" customFormat="1">
      <c r="A137" s="212"/>
    </row>
    <row r="138" spans="1:1" s="214" customFormat="1">
      <c r="A138" s="212"/>
    </row>
    <row r="139" spans="1:1" s="214" customFormat="1">
      <c r="A139" s="212"/>
    </row>
    <row r="140" spans="1:1" s="214" customFormat="1">
      <c r="A140" s="212"/>
    </row>
    <row r="141" spans="1:1" s="214" customFormat="1">
      <c r="A141" s="212"/>
    </row>
    <row r="142" spans="1:1" s="214" customFormat="1">
      <c r="A142" s="212"/>
    </row>
    <row r="143" spans="1:1" s="214" customFormat="1">
      <c r="A143" s="212"/>
    </row>
    <row r="144" spans="1:1" s="214" customFormat="1">
      <c r="A144" s="212"/>
    </row>
    <row r="145" spans="1:1" s="214" customFormat="1">
      <c r="A145" s="212"/>
    </row>
    <row r="146" spans="1:1" s="214" customFormat="1">
      <c r="A146" s="212"/>
    </row>
    <row r="147" spans="1:1" s="214" customFormat="1">
      <c r="A147" s="212"/>
    </row>
    <row r="148" spans="1:1" s="214" customFormat="1">
      <c r="A148" s="212"/>
    </row>
    <row r="149" spans="1:1" s="214" customFormat="1">
      <c r="A149" s="212"/>
    </row>
    <row r="150" spans="1:1" s="214" customFormat="1">
      <c r="A150" s="212"/>
    </row>
    <row r="151" spans="1:1" s="214" customFormat="1">
      <c r="A151" s="212"/>
    </row>
    <row r="152" spans="1:1" s="214" customFormat="1">
      <c r="A152" s="212"/>
    </row>
    <row r="153" spans="1:1" s="214" customFormat="1">
      <c r="A153" s="212"/>
    </row>
    <row r="154" spans="1:1" s="214" customFormat="1">
      <c r="A154" s="212"/>
    </row>
    <row r="155" spans="1:1" s="214" customFormat="1">
      <c r="A155" s="212"/>
    </row>
    <row r="156" spans="1:1" s="214" customFormat="1">
      <c r="A156" s="212"/>
    </row>
    <row r="157" spans="1:1" s="214" customFormat="1">
      <c r="A157" s="212"/>
    </row>
    <row r="158" spans="1:1" s="214" customFormat="1">
      <c r="A158" s="212"/>
    </row>
    <row r="159" spans="1:1" s="214" customFormat="1">
      <c r="A159" s="212"/>
    </row>
    <row r="160" spans="1:1" s="214" customFormat="1">
      <c r="A160" s="212"/>
    </row>
    <row r="161" spans="1:1" s="214" customFormat="1">
      <c r="A161" s="212"/>
    </row>
    <row r="162" spans="1:1" s="214" customFormat="1">
      <c r="A162" s="212"/>
    </row>
    <row r="163" spans="1:1" s="214" customFormat="1">
      <c r="A163" s="212"/>
    </row>
    <row r="164" spans="1:1" s="214" customFormat="1">
      <c r="A164" s="212"/>
    </row>
    <row r="165" spans="1:1" s="214" customFormat="1">
      <c r="A165" s="212"/>
    </row>
    <row r="166" spans="1:1" s="214" customFormat="1">
      <c r="A166" s="212"/>
    </row>
    <row r="167" spans="1:1" s="214" customFormat="1">
      <c r="A167" s="212"/>
    </row>
    <row r="168" spans="1:1" s="214" customFormat="1">
      <c r="A168" s="212"/>
    </row>
    <row r="169" spans="1:1" s="214" customFormat="1">
      <c r="A169" s="212"/>
    </row>
    <row r="170" spans="1:1" s="214" customFormat="1">
      <c r="A170" s="212"/>
    </row>
    <row r="171" spans="1:1" s="214" customFormat="1">
      <c r="A171" s="212"/>
    </row>
    <row r="172" spans="1:1" s="214" customFormat="1">
      <c r="A172" s="212"/>
    </row>
    <row r="173" spans="1:1" s="214" customFormat="1">
      <c r="A173" s="212"/>
    </row>
    <row r="174" spans="1:1" s="214" customFormat="1">
      <c r="A174" s="212"/>
    </row>
    <row r="175" spans="1:1" s="214" customFormat="1">
      <c r="A175" s="212"/>
    </row>
    <row r="176" spans="1:1" s="214" customFormat="1">
      <c r="A176" s="212"/>
    </row>
    <row r="177" spans="1:1" s="214" customFormat="1">
      <c r="A177" s="212"/>
    </row>
    <row r="178" spans="1:1" s="214" customFormat="1">
      <c r="A178" s="212"/>
    </row>
    <row r="179" spans="1:1" s="214" customFormat="1">
      <c r="A179" s="212"/>
    </row>
    <row r="180" spans="1:1" s="214" customFormat="1">
      <c r="A180" s="212"/>
    </row>
    <row r="181" spans="1:1" s="214" customFormat="1">
      <c r="A181" s="212"/>
    </row>
    <row r="182" spans="1:1" s="214" customFormat="1">
      <c r="A182" s="212"/>
    </row>
    <row r="183" spans="1:1" s="214" customFormat="1">
      <c r="A183" s="212"/>
    </row>
    <row r="184" spans="1:1" s="214" customFormat="1">
      <c r="A184" s="212"/>
    </row>
    <row r="185" spans="1:1" s="214" customFormat="1">
      <c r="A185" s="212"/>
    </row>
    <row r="186" spans="1:1" s="214" customFormat="1">
      <c r="A186" s="212"/>
    </row>
    <row r="187" spans="1:1" s="214" customFormat="1">
      <c r="A187" s="212"/>
    </row>
    <row r="188" spans="1:1" s="214" customFormat="1">
      <c r="A188" s="212"/>
    </row>
    <row r="189" spans="1:1" s="214" customFormat="1">
      <c r="A189" s="212"/>
    </row>
    <row r="190" spans="1:1" s="214" customFormat="1">
      <c r="A190" s="212"/>
    </row>
    <row r="191" spans="1:1" s="214" customFormat="1">
      <c r="A191" s="212"/>
    </row>
    <row r="192" spans="1:1" s="214" customFormat="1">
      <c r="A192" s="212"/>
    </row>
    <row r="193" spans="1:1" s="214" customFormat="1">
      <c r="A193" s="212"/>
    </row>
    <row r="194" spans="1:1" s="214" customFormat="1">
      <c r="A194" s="212"/>
    </row>
    <row r="195" spans="1:1" s="214" customFormat="1">
      <c r="A195" s="212"/>
    </row>
    <row r="196" spans="1:1" s="214" customFormat="1">
      <c r="A196" s="212"/>
    </row>
    <row r="197" spans="1:1" s="214" customFormat="1">
      <c r="A197" s="212"/>
    </row>
    <row r="198" spans="1:1" s="214" customFormat="1">
      <c r="A198" s="212"/>
    </row>
    <row r="199" spans="1:1" s="214" customFormat="1">
      <c r="A199" s="212"/>
    </row>
    <row r="200" spans="1:1" s="214" customFormat="1">
      <c r="A200" s="212"/>
    </row>
    <row r="201" spans="1:1" s="214" customFormat="1">
      <c r="A201" s="212"/>
    </row>
    <row r="202" spans="1:1" s="214" customFormat="1">
      <c r="A202" s="212"/>
    </row>
    <row r="203" spans="1:1" s="214" customFormat="1">
      <c r="A203" s="212"/>
    </row>
    <row r="204" spans="1:1" s="214" customFormat="1">
      <c r="A204" s="212"/>
    </row>
    <row r="205" spans="1:1" s="214" customFormat="1">
      <c r="A205" s="212"/>
    </row>
    <row r="206" spans="1:1" s="214" customFormat="1">
      <c r="A206" s="212"/>
    </row>
    <row r="207" spans="1:1" s="214" customFormat="1">
      <c r="A207" s="212"/>
    </row>
    <row r="208" spans="1:1" s="214" customFormat="1">
      <c r="A208" s="212"/>
    </row>
    <row r="209" spans="1:1" s="214" customFormat="1">
      <c r="A209" s="212"/>
    </row>
    <row r="210" spans="1:1" s="214" customFormat="1">
      <c r="A210" s="212"/>
    </row>
    <row r="211" spans="1:1" s="214" customFormat="1">
      <c r="A211" s="212"/>
    </row>
    <row r="212" spans="1:1" s="214" customFormat="1">
      <c r="A212" s="212"/>
    </row>
    <row r="213" spans="1:1" s="214" customFormat="1">
      <c r="A213" s="212"/>
    </row>
    <row r="214" spans="1:1" s="214" customFormat="1">
      <c r="A214" s="212"/>
    </row>
    <row r="215" spans="1:1" s="214" customFormat="1">
      <c r="A215" s="212"/>
    </row>
    <row r="216" spans="1:1" s="214" customFormat="1">
      <c r="A216" s="212"/>
    </row>
    <row r="217" spans="1:1" s="214" customFormat="1">
      <c r="A217" s="212"/>
    </row>
    <row r="218" spans="1:1" s="214" customFormat="1">
      <c r="A218" s="212"/>
    </row>
    <row r="219" spans="1:1" s="214" customFormat="1">
      <c r="A219" s="212"/>
    </row>
    <row r="220" spans="1:1" s="214" customFormat="1">
      <c r="A220" s="212"/>
    </row>
    <row r="221" spans="1:1" s="214" customFormat="1">
      <c r="A221" s="212"/>
    </row>
    <row r="222" spans="1:1" s="214" customFormat="1">
      <c r="A222" s="212"/>
    </row>
    <row r="223" spans="1:1" s="214" customFormat="1">
      <c r="A223" s="212"/>
    </row>
    <row r="224" spans="1:1" s="214" customFormat="1">
      <c r="A224" s="212"/>
    </row>
    <row r="225" spans="1:1" s="214" customFormat="1">
      <c r="A225" s="212"/>
    </row>
    <row r="226" spans="1:1" s="214" customFormat="1">
      <c r="A226" s="212"/>
    </row>
    <row r="227" spans="1:1" s="214" customFormat="1">
      <c r="A227" s="212"/>
    </row>
  </sheetData>
  <mergeCells count="3">
    <mergeCell ref="B4:E4"/>
    <mergeCell ref="B5:E5"/>
    <mergeCell ref="B6:E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5180-110E-408A-996B-1C1AEAF945D8}">
  <dimension ref="A1:BP608"/>
  <sheetViews>
    <sheetView showGridLines="0" tabSelected="1" zoomScale="130" zoomScaleNormal="130" workbookViewId="0">
      <selection activeCell="I51" sqref="I51"/>
    </sheetView>
  </sheetViews>
  <sheetFormatPr defaultRowHeight="13.2"/>
  <cols>
    <col min="1" max="1" width="8.88671875" style="214"/>
    <col min="2" max="2" width="48.109375" style="361" customWidth="1"/>
    <col min="3" max="4" width="11.5546875" style="361" bestFit="1" customWidth="1"/>
    <col min="5" max="6" width="12.6640625" style="361" bestFit="1" customWidth="1"/>
    <col min="7" max="7" width="12.33203125" style="214" customWidth="1"/>
    <col min="8" max="11" width="8.88671875" style="214"/>
    <col min="12" max="38" width="8.88671875" style="226"/>
    <col min="39" max="68" width="9.109375" style="226"/>
  </cols>
  <sheetData>
    <row r="1" spans="2:68" s="214" customFormat="1">
      <c r="B1" s="342"/>
      <c r="C1" s="342"/>
      <c r="D1" s="342"/>
      <c r="E1" s="342"/>
      <c r="F1" s="342"/>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row>
    <row r="2" spans="2:68" ht="113.4" customHeight="1">
      <c r="B2" s="343"/>
      <c r="C2" s="344"/>
      <c r="D2" s="344"/>
      <c r="E2" s="344"/>
      <c r="F2" s="345"/>
    </row>
    <row r="3" spans="2:68" ht="13.8" thickBot="1">
      <c r="B3" s="418" t="s">
        <v>176</v>
      </c>
      <c r="C3" s="419"/>
      <c r="D3" s="419"/>
      <c r="E3" s="419"/>
      <c r="F3" s="420"/>
    </row>
    <row r="4" spans="2:68">
      <c r="B4" s="421" t="s">
        <v>25</v>
      </c>
      <c r="C4" s="422"/>
      <c r="D4" s="422"/>
      <c r="E4" s="422"/>
      <c r="F4" s="423"/>
    </row>
    <row r="5" spans="2:68">
      <c r="B5" s="424" t="s">
        <v>228</v>
      </c>
      <c r="C5" s="425"/>
      <c r="D5" s="425"/>
      <c r="E5" s="425"/>
      <c r="F5" s="426"/>
    </row>
    <row r="6" spans="2:68" ht="13.8" thickBot="1">
      <c r="B6" s="346"/>
      <c r="C6" s="347"/>
      <c r="D6" s="347"/>
      <c r="E6" s="347"/>
      <c r="F6" s="348"/>
    </row>
    <row r="7" spans="2:68">
      <c r="B7" s="349"/>
      <c r="C7" s="350" t="s">
        <v>178</v>
      </c>
      <c r="D7" s="350" t="s">
        <v>178</v>
      </c>
      <c r="E7" s="350" t="s">
        <v>178</v>
      </c>
      <c r="F7" s="351" t="s">
        <v>178</v>
      </c>
    </row>
    <row r="8" spans="2:68">
      <c r="B8" s="352" t="s">
        <v>229</v>
      </c>
      <c r="C8" s="353"/>
      <c r="D8" s="353"/>
      <c r="E8" s="353"/>
      <c r="F8" s="354"/>
    </row>
    <row r="9" spans="2:68" ht="13.8">
      <c r="B9" s="355" t="s">
        <v>230</v>
      </c>
      <c r="C9" s="356"/>
      <c r="D9" s="356"/>
      <c r="E9" s="356"/>
      <c r="F9" s="357"/>
      <c r="G9" s="341" t="s">
        <v>276</v>
      </c>
    </row>
    <row r="10" spans="2:68" ht="13.8">
      <c r="B10" s="358" t="s">
        <v>231</v>
      </c>
      <c r="C10" s="356">
        <v>20948</v>
      </c>
      <c r="D10" s="359"/>
      <c r="E10" s="356"/>
      <c r="F10" s="357"/>
      <c r="G10" s="341" t="s">
        <v>277</v>
      </c>
    </row>
    <row r="11" spans="2:68" ht="13.8">
      <c r="B11" s="358" t="s">
        <v>37</v>
      </c>
      <c r="C11" s="360">
        <v>27500</v>
      </c>
      <c r="D11" s="356">
        <f>C10+C11</f>
        <v>48448</v>
      </c>
      <c r="E11" s="356"/>
      <c r="F11" s="357"/>
      <c r="G11" s="341" t="s">
        <v>278</v>
      </c>
    </row>
    <row r="12" spans="2:68" ht="13.8">
      <c r="B12" s="358" t="s">
        <v>39</v>
      </c>
      <c r="C12" s="356">
        <v>52021</v>
      </c>
      <c r="E12" s="356"/>
      <c r="F12" s="357"/>
      <c r="G12" s="341" t="s">
        <v>279</v>
      </c>
      <c r="L12" s="214"/>
      <c r="M12" s="214"/>
      <c r="N12" s="214"/>
      <c r="O12" s="214"/>
    </row>
    <row r="13" spans="2:68" ht="13.8">
      <c r="B13" s="358" t="s">
        <v>232</v>
      </c>
      <c r="C13" s="362">
        <f>-'Tab 4 - Trial Balance Adjusted'!E8</f>
        <v>-2200</v>
      </c>
      <c r="D13" s="356">
        <f>+C12+C13</f>
        <v>49821</v>
      </c>
      <c r="E13" s="356"/>
      <c r="F13" s="357"/>
      <c r="G13" s="341" t="s">
        <v>280</v>
      </c>
      <c r="L13" s="214"/>
      <c r="M13" s="214"/>
      <c r="N13" s="214"/>
      <c r="O13" s="214"/>
    </row>
    <row r="14" spans="2:68">
      <c r="B14" s="358" t="s">
        <v>41</v>
      </c>
      <c r="C14" s="356"/>
      <c r="D14" s="356">
        <f>'Tab 4 - Trial Balance Adjusted'!D7</f>
        <v>1111</v>
      </c>
      <c r="E14" s="356"/>
      <c r="F14" s="357"/>
      <c r="L14" s="214"/>
      <c r="M14" s="214"/>
      <c r="N14" s="214"/>
      <c r="O14" s="214"/>
    </row>
    <row r="15" spans="2:68">
      <c r="B15" s="358" t="s">
        <v>50</v>
      </c>
      <c r="C15" s="356"/>
      <c r="D15" s="356">
        <v>84000</v>
      </c>
      <c r="E15" s="356"/>
      <c r="F15" s="357"/>
      <c r="L15" s="214"/>
      <c r="M15" s="214"/>
      <c r="N15" s="214"/>
      <c r="O15" s="214"/>
    </row>
    <row r="16" spans="2:68">
      <c r="B16" s="355" t="s">
        <v>233</v>
      </c>
      <c r="C16" s="356"/>
      <c r="D16" s="356"/>
      <c r="E16" s="363">
        <f>SUM(D11:D15)</f>
        <v>183380</v>
      </c>
      <c r="F16" s="364"/>
      <c r="L16" s="214"/>
      <c r="M16" s="214"/>
      <c r="N16" s="214"/>
      <c r="O16" s="214"/>
    </row>
    <row r="17" spans="2:7">
      <c r="B17" s="358"/>
      <c r="C17" s="356"/>
      <c r="D17" s="356"/>
      <c r="E17" s="356"/>
      <c r="F17" s="365"/>
    </row>
    <row r="18" spans="2:7">
      <c r="B18" s="366" t="s">
        <v>234</v>
      </c>
      <c r="C18" s="356"/>
      <c r="D18" s="356"/>
      <c r="E18" s="356"/>
      <c r="F18" s="365"/>
    </row>
    <row r="19" spans="2:7">
      <c r="B19" s="367" t="s">
        <v>217</v>
      </c>
      <c r="C19" s="356">
        <v>23410</v>
      </c>
      <c r="D19" s="356"/>
      <c r="E19" s="359"/>
      <c r="F19" s="365"/>
    </row>
    <row r="20" spans="2:7">
      <c r="B20" s="367" t="s">
        <v>55</v>
      </c>
      <c r="C20" s="356">
        <f>-'Tab 4 - Trial Balance Adjusted'!E11</f>
        <v>-12099</v>
      </c>
      <c r="D20" s="356">
        <f>C19+C20</f>
        <v>11311</v>
      </c>
      <c r="E20" s="359"/>
      <c r="F20" s="365"/>
      <c r="G20" s="306"/>
    </row>
    <row r="21" spans="2:7">
      <c r="B21" s="367" t="s">
        <v>235</v>
      </c>
      <c r="C21" s="356"/>
      <c r="D21" s="356">
        <v>0</v>
      </c>
      <c r="E21" s="359"/>
      <c r="F21" s="365"/>
    </row>
    <row r="22" spans="2:7">
      <c r="B22" s="367" t="s">
        <v>62</v>
      </c>
      <c r="C22" s="356">
        <f>+'Tab 4 - Trial Balance Adjusted'!D13</f>
        <v>1090</v>
      </c>
      <c r="D22" s="356"/>
      <c r="E22" s="359"/>
      <c r="F22" s="365"/>
    </row>
    <row r="23" spans="2:7">
      <c r="B23" s="367" t="s">
        <v>64</v>
      </c>
      <c r="C23" s="356">
        <f>-'Tab 4 - Trial Balance Adjusted'!E14</f>
        <v>-536</v>
      </c>
      <c r="D23" s="356">
        <f>+C22+C23</f>
        <v>554</v>
      </c>
      <c r="E23" s="359"/>
      <c r="F23" s="365"/>
      <c r="G23" s="306"/>
    </row>
    <row r="24" spans="2:7">
      <c r="B24" s="355" t="s">
        <v>236</v>
      </c>
      <c r="C24" s="356"/>
      <c r="D24" s="356"/>
      <c r="E24" s="363">
        <f>SUM(D20:D23)</f>
        <v>11865</v>
      </c>
      <c r="F24" s="364"/>
    </row>
    <row r="25" spans="2:7" ht="13.8" thickBot="1">
      <c r="B25" s="355" t="s">
        <v>237</v>
      </c>
      <c r="C25" s="356"/>
      <c r="D25" s="356"/>
      <c r="E25" s="356"/>
      <c r="F25" s="368">
        <f>E16+E24</f>
        <v>195245</v>
      </c>
    </row>
    <row r="26" spans="2:7" ht="13.8" thickTop="1">
      <c r="B26" s="358"/>
      <c r="C26" s="356"/>
      <c r="D26" s="356"/>
      <c r="E26" s="356"/>
      <c r="F26" s="369"/>
    </row>
    <row r="27" spans="2:7">
      <c r="B27" s="355" t="s">
        <v>238</v>
      </c>
      <c r="C27" s="356"/>
      <c r="D27" s="356"/>
      <c r="E27" s="356"/>
      <c r="F27" s="357"/>
    </row>
    <row r="28" spans="2:7">
      <c r="B28" s="355" t="s">
        <v>239</v>
      </c>
      <c r="C28" s="356"/>
      <c r="D28" s="356"/>
      <c r="E28" s="356"/>
      <c r="F28" s="357"/>
    </row>
    <row r="29" spans="2:7">
      <c r="B29" s="358" t="s">
        <v>66</v>
      </c>
      <c r="C29" s="356"/>
      <c r="D29" s="356">
        <v>47117.3</v>
      </c>
      <c r="F29" s="357"/>
    </row>
    <row r="30" spans="2:7">
      <c r="B30" s="358" t="s">
        <v>74</v>
      </c>
      <c r="C30" s="356"/>
      <c r="D30" s="356">
        <v>3400.2</v>
      </c>
      <c r="E30" s="359"/>
      <c r="F30" s="357"/>
    </row>
    <row r="31" spans="2:7">
      <c r="B31" s="358" t="s">
        <v>79</v>
      </c>
      <c r="C31" s="370"/>
      <c r="D31" s="370">
        <v>3585</v>
      </c>
      <c r="E31" s="359"/>
      <c r="F31" s="357"/>
    </row>
    <row r="32" spans="2:7">
      <c r="B32" s="358" t="s">
        <v>68</v>
      </c>
      <c r="C32" s="356">
        <v>9414</v>
      </c>
      <c r="D32" s="356"/>
      <c r="E32" s="359"/>
      <c r="F32" s="357"/>
    </row>
    <row r="33" spans="2:68">
      <c r="B33" s="358" t="s">
        <v>240</v>
      </c>
      <c r="C33" s="360">
        <v>6824.3</v>
      </c>
      <c r="D33" s="362">
        <f>C32-C33</f>
        <v>2589.6999999999998</v>
      </c>
      <c r="E33" s="359"/>
      <c r="F33" s="357"/>
    </row>
    <row r="34" spans="2:68">
      <c r="B34" s="371" t="s">
        <v>241</v>
      </c>
      <c r="C34" s="372"/>
      <c r="D34" s="372"/>
      <c r="E34" s="373">
        <f>SUM(D29:D33)</f>
        <v>56692.2</v>
      </c>
      <c r="F34" s="364"/>
    </row>
    <row r="35" spans="2:68">
      <c r="B35" s="358"/>
      <c r="C35" s="356"/>
      <c r="D35" s="356"/>
      <c r="E35" s="359"/>
      <c r="F35" s="365"/>
    </row>
    <row r="36" spans="2:68">
      <c r="B36" s="374" t="s">
        <v>242</v>
      </c>
      <c r="C36" s="356"/>
      <c r="D36" s="356"/>
      <c r="E36" s="359"/>
      <c r="F36" s="365"/>
    </row>
    <row r="37" spans="2:68">
      <c r="B37" s="358" t="s">
        <v>77</v>
      </c>
      <c r="C37" s="356"/>
      <c r="D37" s="360">
        <v>45010</v>
      </c>
      <c r="E37" s="359"/>
      <c r="F37" s="365"/>
    </row>
    <row r="38" spans="2:68">
      <c r="B38" s="374" t="s">
        <v>243</v>
      </c>
      <c r="C38" s="363"/>
      <c r="D38" s="375"/>
      <c r="E38" s="363">
        <v>45010</v>
      </c>
      <c r="F38" s="364"/>
    </row>
    <row r="39" spans="2:68">
      <c r="B39" s="355" t="s">
        <v>244</v>
      </c>
      <c r="C39" s="356"/>
      <c r="D39" s="356"/>
      <c r="E39" s="359"/>
      <c r="F39" s="376">
        <f>E34+E38</f>
        <v>101702.2</v>
      </c>
    </row>
    <row r="40" spans="2:68">
      <c r="B40" s="355"/>
      <c r="C40" s="356"/>
      <c r="D40" s="356"/>
      <c r="E40" s="359"/>
      <c r="F40" s="376"/>
    </row>
    <row r="41" spans="2:68">
      <c r="B41" s="374" t="s">
        <v>245</v>
      </c>
      <c r="C41" s="356"/>
      <c r="D41" s="356"/>
      <c r="E41" s="359"/>
      <c r="F41" s="365"/>
    </row>
    <row r="42" spans="2:68">
      <c r="B42" s="377" t="s">
        <v>82</v>
      </c>
      <c r="C42" s="356">
        <f>'Tab 4 - Trial Balance Adjusted'!E21</f>
        <v>95478</v>
      </c>
      <c r="D42" s="356"/>
      <c r="E42" s="359"/>
      <c r="F42" s="365"/>
    </row>
    <row r="43" spans="2:68">
      <c r="B43" s="358" t="s">
        <v>246</v>
      </c>
      <c r="C43" s="360">
        <v>5755</v>
      </c>
      <c r="D43" s="356"/>
      <c r="E43" s="359"/>
      <c r="F43" s="365"/>
    </row>
    <row r="44" spans="2:68">
      <c r="B44" s="358"/>
      <c r="C44" s="362"/>
      <c r="D44" s="356">
        <f>C42-C43</f>
        <v>89723</v>
      </c>
      <c r="E44" s="359"/>
      <c r="F44" s="365"/>
    </row>
    <row r="45" spans="2:68">
      <c r="B45" s="358" t="s">
        <v>247</v>
      </c>
      <c r="C45" s="356"/>
      <c r="D45" s="360">
        <f>'Tab 5 - Profit &amp; Loss'!E35</f>
        <v>3819.7999999999884</v>
      </c>
      <c r="E45" s="359"/>
      <c r="F45" s="365"/>
    </row>
    <row r="46" spans="2:68" ht="15.6">
      <c r="B46" s="355" t="s">
        <v>248</v>
      </c>
      <c r="C46" s="356"/>
      <c r="D46" s="356"/>
      <c r="F46" s="378">
        <f>D44+D45</f>
        <v>93542.799999999988</v>
      </c>
      <c r="G46" s="332"/>
      <c r="H46" s="216"/>
      <c r="I46" s="216"/>
      <c r="J46" s="216"/>
      <c r="K46" s="216"/>
      <c r="L46" s="233"/>
      <c r="M46" s="233"/>
      <c r="N46" s="233"/>
    </row>
    <row r="47" spans="2:68" ht="13.8" thickBot="1">
      <c r="B47" s="379" t="s">
        <v>249</v>
      </c>
      <c r="C47" s="331"/>
      <c r="D47" s="331"/>
      <c r="E47" s="331"/>
      <c r="F47" s="380">
        <f>F39+F46</f>
        <v>195245</v>
      </c>
    </row>
    <row r="48" spans="2:68" s="214" customFormat="1" ht="5.4" customHeight="1" thickBot="1">
      <c r="B48" s="260"/>
      <c r="C48" s="261"/>
      <c r="D48" s="261"/>
      <c r="E48" s="262"/>
      <c r="F48" s="263"/>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row>
    <row r="49" spans="2:68" s="214" customFormat="1">
      <c r="B49" s="342"/>
      <c r="C49" s="342"/>
      <c r="D49" s="342"/>
      <c r="E49" s="342"/>
      <c r="F49" s="342"/>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row>
    <row r="50" spans="2:68" s="214" customFormat="1">
      <c r="B50" s="342"/>
      <c r="C50" s="342"/>
      <c r="D50" s="342"/>
      <c r="E50" s="342"/>
      <c r="F50" s="342"/>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row>
    <row r="51" spans="2:68" s="214" customFormat="1">
      <c r="B51" s="342"/>
      <c r="C51" s="342"/>
      <c r="D51" s="342"/>
      <c r="E51" s="342"/>
      <c r="F51" s="342"/>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row>
    <row r="52" spans="2:68" s="214" customFormat="1">
      <c r="B52" s="342"/>
      <c r="C52" s="342"/>
      <c r="D52" s="342"/>
      <c r="E52" s="342"/>
      <c r="F52" s="342"/>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row>
    <row r="53" spans="2:68" s="214" customFormat="1">
      <c r="B53" s="342"/>
      <c r="C53" s="342"/>
      <c r="D53" s="342"/>
      <c r="E53" s="342"/>
      <c r="F53" s="342"/>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row>
    <row r="54" spans="2:68" s="214" customFormat="1">
      <c r="B54" s="342"/>
      <c r="C54" s="342"/>
      <c r="D54" s="342"/>
      <c r="E54" s="342"/>
      <c r="F54" s="342"/>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row>
    <row r="55" spans="2:68" s="214" customFormat="1">
      <c r="B55" s="342"/>
      <c r="C55" s="342"/>
      <c r="D55" s="342"/>
      <c r="E55" s="342"/>
      <c r="F55" s="342"/>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row>
    <row r="56" spans="2:68" s="214" customFormat="1">
      <c r="B56" s="342"/>
      <c r="C56" s="342"/>
      <c r="D56" s="342"/>
      <c r="E56" s="342"/>
      <c r="F56" s="342"/>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row>
    <row r="57" spans="2:68" s="214" customFormat="1">
      <c r="B57" s="342"/>
      <c r="C57" s="342"/>
      <c r="D57" s="342"/>
      <c r="E57" s="342"/>
      <c r="F57" s="342"/>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row>
    <row r="58" spans="2:68" s="214" customFormat="1">
      <c r="B58" s="342"/>
      <c r="C58" s="342"/>
      <c r="D58" s="342"/>
      <c r="E58" s="342"/>
      <c r="F58" s="342"/>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row>
    <row r="59" spans="2:68" s="214" customFormat="1">
      <c r="B59" s="342"/>
      <c r="C59" s="342"/>
      <c r="D59" s="342"/>
      <c r="E59" s="342"/>
      <c r="F59" s="342"/>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row>
    <row r="60" spans="2:68" s="214" customFormat="1">
      <c r="B60" s="342"/>
      <c r="C60" s="342"/>
      <c r="D60" s="342"/>
      <c r="E60" s="342"/>
      <c r="F60" s="342"/>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row>
    <row r="61" spans="2:68" s="214" customFormat="1">
      <c r="B61" s="342"/>
      <c r="C61" s="342"/>
      <c r="D61" s="342"/>
      <c r="E61" s="342"/>
      <c r="F61" s="342"/>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row>
    <row r="62" spans="2:68" s="214" customFormat="1">
      <c r="B62" s="342"/>
      <c r="C62" s="342"/>
      <c r="D62" s="342"/>
      <c r="E62" s="342"/>
      <c r="F62" s="342"/>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row>
    <row r="63" spans="2:68" s="214" customFormat="1">
      <c r="B63" s="342"/>
      <c r="C63" s="342"/>
      <c r="D63" s="342"/>
      <c r="E63" s="342"/>
      <c r="F63" s="342"/>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row>
    <row r="64" spans="2:68" s="214" customFormat="1">
      <c r="B64" s="342"/>
      <c r="C64" s="342"/>
      <c r="D64" s="342"/>
      <c r="E64" s="342"/>
      <c r="F64" s="342"/>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row>
    <row r="65" spans="2:68" s="214" customFormat="1">
      <c r="B65" s="342"/>
      <c r="C65" s="342"/>
      <c r="D65" s="342"/>
      <c r="E65" s="342"/>
      <c r="F65" s="342"/>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row>
    <row r="66" spans="2:68" s="214" customFormat="1">
      <c r="B66" s="342"/>
      <c r="C66" s="342"/>
      <c r="D66" s="342"/>
      <c r="E66" s="342"/>
      <c r="F66" s="342"/>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row>
    <row r="67" spans="2:68" s="214" customFormat="1">
      <c r="B67" s="342"/>
      <c r="C67" s="342"/>
      <c r="D67" s="342"/>
      <c r="E67" s="342"/>
      <c r="F67" s="342"/>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row>
    <row r="68" spans="2:68" s="214" customFormat="1">
      <c r="B68" s="342"/>
      <c r="C68" s="342"/>
      <c r="D68" s="342"/>
      <c r="E68" s="342"/>
      <c r="F68" s="342"/>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row>
    <row r="69" spans="2:68" s="214" customFormat="1">
      <c r="B69" s="342"/>
      <c r="C69" s="342"/>
      <c r="D69" s="342"/>
      <c r="E69" s="342"/>
      <c r="F69" s="342"/>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row>
    <row r="70" spans="2:68" s="214" customFormat="1">
      <c r="B70" s="342"/>
      <c r="C70" s="342"/>
      <c r="D70" s="342"/>
      <c r="E70" s="342"/>
      <c r="F70" s="342"/>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row>
    <row r="71" spans="2:68" s="214" customFormat="1">
      <c r="B71" s="342"/>
      <c r="C71" s="342"/>
      <c r="D71" s="342"/>
      <c r="E71" s="342"/>
      <c r="F71" s="342"/>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row>
    <row r="72" spans="2:68" s="214" customFormat="1">
      <c r="B72" s="342"/>
      <c r="C72" s="342"/>
      <c r="D72" s="342"/>
      <c r="E72" s="342"/>
      <c r="F72" s="342"/>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row>
    <row r="73" spans="2:68" s="214" customFormat="1">
      <c r="B73" s="342"/>
      <c r="C73" s="342"/>
      <c r="D73" s="342"/>
      <c r="E73" s="342"/>
      <c r="F73" s="342"/>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row>
    <row r="74" spans="2:68" s="214" customFormat="1">
      <c r="B74" s="342"/>
      <c r="C74" s="342"/>
      <c r="D74" s="342"/>
      <c r="E74" s="342"/>
      <c r="F74" s="342"/>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row>
    <row r="75" spans="2:68" s="214" customFormat="1">
      <c r="B75" s="342"/>
      <c r="C75" s="342"/>
      <c r="D75" s="342"/>
      <c r="E75" s="342"/>
      <c r="F75" s="342"/>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row>
    <row r="76" spans="2:68" s="214" customFormat="1">
      <c r="B76" s="342"/>
      <c r="C76" s="342"/>
      <c r="D76" s="342"/>
      <c r="E76" s="342"/>
      <c r="F76" s="342"/>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row>
    <row r="77" spans="2:68" s="214" customFormat="1">
      <c r="B77" s="342"/>
      <c r="C77" s="342"/>
      <c r="D77" s="342"/>
      <c r="E77" s="342"/>
      <c r="F77" s="342"/>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row>
    <row r="78" spans="2:68" s="214" customFormat="1">
      <c r="B78" s="342"/>
      <c r="C78" s="342"/>
      <c r="D78" s="342"/>
      <c r="E78" s="342"/>
      <c r="F78" s="342"/>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row>
    <row r="79" spans="2:68" s="214" customFormat="1">
      <c r="B79" s="342"/>
      <c r="C79" s="342"/>
      <c r="D79" s="342"/>
      <c r="E79" s="342"/>
      <c r="F79" s="342"/>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row>
    <row r="80" spans="2:68" s="214" customFormat="1">
      <c r="B80" s="342"/>
      <c r="C80" s="342"/>
      <c r="D80" s="342"/>
      <c r="E80" s="342"/>
      <c r="F80" s="342"/>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row>
    <row r="81" spans="2:68" s="214" customFormat="1">
      <c r="B81" s="342"/>
      <c r="C81" s="342"/>
      <c r="D81" s="342"/>
      <c r="E81" s="342"/>
      <c r="F81" s="342"/>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row>
    <row r="82" spans="2:68" s="214" customFormat="1">
      <c r="B82" s="342"/>
      <c r="C82" s="342"/>
      <c r="D82" s="342"/>
      <c r="E82" s="342"/>
      <c r="F82" s="342"/>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row>
    <row r="83" spans="2:68" s="214" customFormat="1">
      <c r="B83" s="342"/>
      <c r="C83" s="342"/>
      <c r="D83" s="342"/>
      <c r="E83" s="342"/>
      <c r="F83" s="342"/>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row>
    <row r="84" spans="2:68" s="214" customFormat="1">
      <c r="B84" s="342"/>
      <c r="C84" s="342"/>
      <c r="D84" s="342"/>
      <c r="E84" s="342"/>
      <c r="F84" s="342"/>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row>
    <row r="85" spans="2:68" s="214" customFormat="1">
      <c r="B85" s="342"/>
      <c r="C85" s="342"/>
      <c r="D85" s="342"/>
      <c r="E85" s="342"/>
      <c r="F85" s="342"/>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row>
    <row r="86" spans="2:68" s="214" customFormat="1">
      <c r="B86" s="342"/>
      <c r="C86" s="342"/>
      <c r="D86" s="342"/>
      <c r="E86" s="342"/>
      <c r="F86" s="342"/>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row>
    <row r="87" spans="2:68" s="214" customFormat="1">
      <c r="B87" s="342"/>
      <c r="C87" s="342"/>
      <c r="D87" s="342"/>
      <c r="E87" s="342"/>
      <c r="F87" s="342"/>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row>
    <row r="88" spans="2:68" s="214" customFormat="1">
      <c r="B88" s="342"/>
      <c r="C88" s="342"/>
      <c r="D88" s="342"/>
      <c r="E88" s="342"/>
      <c r="F88" s="342"/>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row>
    <row r="89" spans="2:68" s="214" customFormat="1">
      <c r="B89" s="342"/>
      <c r="C89" s="342"/>
      <c r="D89" s="342"/>
      <c r="E89" s="342"/>
      <c r="F89" s="342"/>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row>
    <row r="90" spans="2:68" s="214" customFormat="1">
      <c r="B90" s="342"/>
      <c r="C90" s="342"/>
      <c r="D90" s="342"/>
      <c r="E90" s="342"/>
      <c r="F90" s="342"/>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row>
    <row r="91" spans="2:68" s="214" customFormat="1">
      <c r="B91" s="342"/>
      <c r="C91" s="342"/>
      <c r="D91" s="342"/>
      <c r="E91" s="342"/>
      <c r="F91" s="342"/>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row>
    <row r="92" spans="2:68" s="214" customFormat="1">
      <c r="B92" s="342"/>
      <c r="C92" s="342"/>
      <c r="D92" s="342"/>
      <c r="E92" s="342"/>
      <c r="F92" s="342"/>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row>
    <row r="93" spans="2:68" s="214" customFormat="1">
      <c r="B93" s="342"/>
      <c r="C93" s="342"/>
      <c r="D93" s="342"/>
      <c r="E93" s="342"/>
      <c r="F93" s="342"/>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row>
    <row r="94" spans="2:68" s="214" customFormat="1">
      <c r="B94" s="342"/>
      <c r="C94" s="342"/>
      <c r="D94" s="342"/>
      <c r="E94" s="342"/>
      <c r="F94" s="342"/>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row>
    <row r="95" spans="2:68" s="214" customFormat="1">
      <c r="B95" s="342"/>
      <c r="C95" s="342"/>
      <c r="D95" s="342"/>
      <c r="E95" s="342"/>
      <c r="F95" s="342"/>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row>
    <row r="96" spans="2:68" s="214" customFormat="1">
      <c r="B96" s="342"/>
      <c r="C96" s="342"/>
      <c r="D96" s="342"/>
      <c r="E96" s="342"/>
      <c r="F96" s="342"/>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26"/>
      <c r="BF96" s="226"/>
      <c r="BG96" s="226"/>
      <c r="BH96" s="226"/>
      <c r="BI96" s="226"/>
      <c r="BJ96" s="226"/>
      <c r="BK96" s="226"/>
      <c r="BL96" s="226"/>
      <c r="BM96" s="226"/>
      <c r="BN96" s="226"/>
      <c r="BO96" s="226"/>
      <c r="BP96" s="226"/>
    </row>
    <row r="97" spans="2:68" s="214" customFormat="1">
      <c r="B97" s="342"/>
      <c r="C97" s="342"/>
      <c r="D97" s="342"/>
      <c r="E97" s="342"/>
      <c r="F97" s="342"/>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row>
    <row r="98" spans="2:68" s="214" customFormat="1">
      <c r="B98" s="342"/>
      <c r="C98" s="342"/>
      <c r="D98" s="342"/>
      <c r="E98" s="342"/>
      <c r="F98" s="342"/>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row>
    <row r="99" spans="2:68" s="214" customFormat="1">
      <c r="B99" s="342"/>
      <c r="C99" s="342"/>
      <c r="D99" s="342"/>
      <c r="E99" s="342"/>
      <c r="F99" s="342"/>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row>
    <row r="100" spans="2:68" s="214" customFormat="1">
      <c r="B100" s="342"/>
      <c r="C100" s="342"/>
      <c r="D100" s="342"/>
      <c r="E100" s="342"/>
      <c r="F100" s="342"/>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row>
    <row r="101" spans="2:68" s="214" customFormat="1">
      <c r="B101" s="342"/>
      <c r="C101" s="342"/>
      <c r="D101" s="342"/>
      <c r="E101" s="342"/>
      <c r="F101" s="342"/>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row>
    <row r="102" spans="2:68" s="214" customFormat="1">
      <c r="B102" s="342"/>
      <c r="C102" s="342"/>
      <c r="D102" s="342"/>
      <c r="E102" s="342"/>
      <c r="F102" s="342"/>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row>
    <row r="103" spans="2:68" s="214" customFormat="1">
      <c r="B103" s="342"/>
      <c r="C103" s="342"/>
      <c r="D103" s="342"/>
      <c r="E103" s="342"/>
      <c r="F103" s="342"/>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row>
    <row r="104" spans="2:68" s="214" customFormat="1">
      <c r="B104" s="342"/>
      <c r="C104" s="342"/>
      <c r="D104" s="342"/>
      <c r="E104" s="342"/>
      <c r="F104" s="342"/>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row>
    <row r="105" spans="2:68" s="214" customFormat="1">
      <c r="B105" s="342"/>
      <c r="C105" s="342"/>
      <c r="D105" s="342"/>
      <c r="E105" s="342"/>
      <c r="F105" s="342"/>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row>
    <row r="106" spans="2:68" s="214" customFormat="1">
      <c r="B106" s="342"/>
      <c r="C106" s="342"/>
      <c r="D106" s="342"/>
      <c r="E106" s="342"/>
      <c r="F106" s="342"/>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row>
    <row r="107" spans="2:68" s="214" customFormat="1">
      <c r="B107" s="342"/>
      <c r="C107" s="342"/>
      <c r="D107" s="342"/>
      <c r="E107" s="342"/>
      <c r="F107" s="342"/>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row>
    <row r="108" spans="2:68" s="214" customFormat="1">
      <c r="B108" s="342"/>
      <c r="C108" s="342"/>
      <c r="D108" s="342"/>
      <c r="E108" s="342"/>
      <c r="F108" s="342"/>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row>
    <row r="109" spans="2:68" s="214" customFormat="1">
      <c r="B109" s="342"/>
      <c r="C109" s="342"/>
      <c r="D109" s="342"/>
      <c r="E109" s="342"/>
      <c r="F109" s="342"/>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row>
    <row r="110" spans="2:68" s="214" customFormat="1">
      <c r="B110" s="342"/>
      <c r="C110" s="342"/>
      <c r="D110" s="342"/>
      <c r="E110" s="342"/>
      <c r="F110" s="342"/>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row>
    <row r="111" spans="2:68" s="214" customFormat="1">
      <c r="B111" s="342"/>
      <c r="C111" s="342"/>
      <c r="D111" s="342"/>
      <c r="E111" s="342"/>
      <c r="F111" s="342"/>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row>
    <row r="112" spans="2:68" s="214" customFormat="1">
      <c r="B112" s="342"/>
      <c r="C112" s="342"/>
      <c r="D112" s="342"/>
      <c r="E112" s="342"/>
      <c r="F112" s="342"/>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row>
    <row r="113" spans="2:68" s="214" customFormat="1">
      <c r="B113" s="342"/>
      <c r="C113" s="342"/>
      <c r="D113" s="342"/>
      <c r="E113" s="342"/>
      <c r="F113" s="342"/>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row>
    <row r="114" spans="2:68" s="214" customFormat="1">
      <c r="B114" s="342"/>
      <c r="C114" s="342"/>
      <c r="D114" s="342"/>
      <c r="E114" s="342"/>
      <c r="F114" s="342"/>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row>
    <row r="115" spans="2:68" s="214" customFormat="1">
      <c r="B115" s="342"/>
      <c r="C115" s="342"/>
      <c r="D115" s="342"/>
      <c r="E115" s="342"/>
      <c r="F115" s="342"/>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row>
    <row r="116" spans="2:68" s="214" customFormat="1">
      <c r="B116" s="342"/>
      <c r="C116" s="342"/>
      <c r="D116" s="342"/>
      <c r="E116" s="342"/>
      <c r="F116" s="342"/>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row>
    <row r="117" spans="2:68" s="214" customFormat="1">
      <c r="B117" s="342"/>
      <c r="C117" s="342"/>
      <c r="D117" s="342"/>
      <c r="E117" s="342"/>
      <c r="F117" s="342"/>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row>
    <row r="118" spans="2:68" s="214" customFormat="1">
      <c r="B118" s="342"/>
      <c r="C118" s="342"/>
      <c r="D118" s="342"/>
      <c r="E118" s="342"/>
      <c r="F118" s="342"/>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row>
    <row r="119" spans="2:68" s="214" customFormat="1">
      <c r="B119" s="342"/>
      <c r="C119" s="342"/>
      <c r="D119" s="342"/>
      <c r="E119" s="342"/>
      <c r="F119" s="342"/>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row>
    <row r="120" spans="2:68" s="214" customFormat="1">
      <c r="B120" s="342"/>
      <c r="C120" s="342"/>
      <c r="D120" s="342"/>
      <c r="E120" s="342"/>
      <c r="F120" s="342"/>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row>
    <row r="121" spans="2:68" s="214" customFormat="1">
      <c r="B121" s="342"/>
      <c r="C121" s="342"/>
      <c r="D121" s="342"/>
      <c r="E121" s="342"/>
      <c r="F121" s="342"/>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6"/>
      <c r="BM121" s="226"/>
      <c r="BN121" s="226"/>
      <c r="BO121" s="226"/>
      <c r="BP121" s="226"/>
    </row>
    <row r="122" spans="2:68" s="214" customFormat="1">
      <c r="B122" s="342"/>
      <c r="C122" s="342"/>
      <c r="D122" s="342"/>
      <c r="E122" s="342"/>
      <c r="F122" s="342"/>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AQ122" s="226"/>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6"/>
      <c r="BM122" s="226"/>
      <c r="BN122" s="226"/>
      <c r="BO122" s="226"/>
      <c r="BP122" s="226"/>
    </row>
    <row r="123" spans="2:68" s="214" customFormat="1">
      <c r="B123" s="342"/>
      <c r="C123" s="342"/>
      <c r="D123" s="342"/>
      <c r="E123" s="342"/>
      <c r="F123" s="342"/>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row>
    <row r="124" spans="2:68" s="214" customFormat="1">
      <c r="B124" s="342"/>
      <c r="C124" s="342"/>
      <c r="D124" s="342"/>
      <c r="E124" s="342"/>
      <c r="F124" s="342"/>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6"/>
      <c r="AY124" s="226"/>
      <c r="AZ124" s="226"/>
      <c r="BA124" s="226"/>
      <c r="BB124" s="226"/>
      <c r="BC124" s="226"/>
      <c r="BD124" s="226"/>
      <c r="BE124" s="226"/>
      <c r="BF124" s="226"/>
      <c r="BG124" s="226"/>
      <c r="BH124" s="226"/>
      <c r="BI124" s="226"/>
      <c r="BJ124" s="226"/>
      <c r="BK124" s="226"/>
      <c r="BL124" s="226"/>
      <c r="BM124" s="226"/>
      <c r="BN124" s="226"/>
      <c r="BO124" s="226"/>
      <c r="BP124" s="226"/>
    </row>
    <row r="125" spans="2:68" s="214" customFormat="1">
      <c r="B125" s="342"/>
      <c r="C125" s="342"/>
      <c r="D125" s="342"/>
      <c r="E125" s="342"/>
      <c r="F125" s="342"/>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row>
    <row r="126" spans="2:68" s="214" customFormat="1">
      <c r="B126" s="342"/>
      <c r="C126" s="342"/>
      <c r="D126" s="342"/>
      <c r="E126" s="342"/>
      <c r="F126" s="342"/>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row>
    <row r="127" spans="2:68" s="214" customFormat="1">
      <c r="B127" s="342"/>
      <c r="C127" s="342"/>
      <c r="D127" s="342"/>
      <c r="E127" s="342"/>
      <c r="F127" s="342"/>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row>
    <row r="128" spans="2:68" s="214" customFormat="1">
      <c r="B128" s="342"/>
      <c r="C128" s="342"/>
      <c r="D128" s="342"/>
      <c r="E128" s="342"/>
      <c r="F128" s="342"/>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row>
    <row r="129" spans="2:68" s="214" customFormat="1">
      <c r="B129" s="342"/>
      <c r="C129" s="342"/>
      <c r="D129" s="342"/>
      <c r="E129" s="342"/>
      <c r="F129" s="342"/>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row>
    <row r="130" spans="2:68" s="214" customFormat="1">
      <c r="B130" s="342"/>
      <c r="C130" s="342"/>
      <c r="D130" s="342"/>
      <c r="E130" s="342"/>
      <c r="F130" s="342"/>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26"/>
      <c r="BL130" s="226"/>
      <c r="BM130" s="226"/>
      <c r="BN130" s="226"/>
      <c r="BO130" s="226"/>
      <c r="BP130" s="226"/>
    </row>
    <row r="131" spans="2:68" s="214" customFormat="1">
      <c r="B131" s="342"/>
      <c r="C131" s="342"/>
      <c r="D131" s="342"/>
      <c r="E131" s="342"/>
      <c r="F131" s="342"/>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row>
    <row r="132" spans="2:68" s="214" customFormat="1">
      <c r="B132" s="342"/>
      <c r="C132" s="342"/>
      <c r="D132" s="342"/>
      <c r="E132" s="342"/>
      <c r="F132" s="342"/>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row>
    <row r="133" spans="2:68" s="214" customFormat="1">
      <c r="B133" s="342"/>
      <c r="C133" s="342"/>
      <c r="D133" s="342"/>
      <c r="E133" s="342"/>
      <c r="F133" s="342"/>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226"/>
      <c r="AY133" s="226"/>
      <c r="AZ133" s="226"/>
      <c r="BA133" s="226"/>
      <c r="BB133" s="226"/>
      <c r="BC133" s="226"/>
      <c r="BD133" s="226"/>
      <c r="BE133" s="226"/>
      <c r="BF133" s="226"/>
      <c r="BG133" s="226"/>
      <c r="BH133" s="226"/>
      <c r="BI133" s="226"/>
      <c r="BJ133" s="226"/>
      <c r="BK133" s="226"/>
      <c r="BL133" s="226"/>
      <c r="BM133" s="226"/>
      <c r="BN133" s="226"/>
      <c r="BO133" s="226"/>
      <c r="BP133" s="226"/>
    </row>
    <row r="134" spans="2:68" s="214" customFormat="1">
      <c r="B134" s="342"/>
      <c r="C134" s="342"/>
      <c r="D134" s="342"/>
      <c r="E134" s="342"/>
      <c r="F134" s="342"/>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26"/>
      <c r="BF134" s="226"/>
      <c r="BG134" s="226"/>
      <c r="BH134" s="226"/>
      <c r="BI134" s="226"/>
      <c r="BJ134" s="226"/>
      <c r="BK134" s="226"/>
      <c r="BL134" s="226"/>
      <c r="BM134" s="226"/>
      <c r="BN134" s="226"/>
      <c r="BO134" s="226"/>
      <c r="BP134" s="226"/>
    </row>
    <row r="135" spans="2:68" s="214" customFormat="1">
      <c r="B135" s="342"/>
      <c r="C135" s="342"/>
      <c r="D135" s="342"/>
      <c r="E135" s="342"/>
      <c r="F135" s="342"/>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26"/>
      <c r="BF135" s="226"/>
      <c r="BG135" s="226"/>
      <c r="BH135" s="226"/>
      <c r="BI135" s="226"/>
      <c r="BJ135" s="226"/>
      <c r="BK135" s="226"/>
      <c r="BL135" s="226"/>
      <c r="BM135" s="226"/>
      <c r="BN135" s="226"/>
      <c r="BO135" s="226"/>
      <c r="BP135" s="226"/>
    </row>
    <row r="136" spans="2:68" s="214" customFormat="1">
      <c r="B136" s="342"/>
      <c r="C136" s="342"/>
      <c r="D136" s="342"/>
      <c r="E136" s="342"/>
      <c r="F136" s="342"/>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26"/>
      <c r="BF136" s="226"/>
      <c r="BG136" s="226"/>
      <c r="BH136" s="226"/>
      <c r="BI136" s="226"/>
      <c r="BJ136" s="226"/>
      <c r="BK136" s="226"/>
      <c r="BL136" s="226"/>
      <c r="BM136" s="226"/>
      <c r="BN136" s="226"/>
      <c r="BO136" s="226"/>
      <c r="BP136" s="226"/>
    </row>
    <row r="137" spans="2:68" s="214" customFormat="1">
      <c r="B137" s="342"/>
      <c r="C137" s="342"/>
      <c r="D137" s="342"/>
      <c r="E137" s="342"/>
      <c r="F137" s="342"/>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row>
    <row r="138" spans="2:68" s="214" customFormat="1">
      <c r="B138" s="342"/>
      <c r="C138" s="342"/>
      <c r="D138" s="342"/>
      <c r="E138" s="342"/>
      <c r="F138" s="342"/>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row>
    <row r="139" spans="2:68" s="214" customFormat="1">
      <c r="B139" s="342"/>
      <c r="C139" s="342"/>
      <c r="D139" s="342"/>
      <c r="E139" s="342"/>
      <c r="F139" s="342"/>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Q139" s="226"/>
      <c r="AR139" s="226"/>
      <c r="AS139" s="226"/>
      <c r="AT139" s="226"/>
      <c r="AU139" s="226"/>
      <c r="AV139" s="226"/>
      <c r="AW139" s="226"/>
      <c r="AX139" s="226"/>
      <c r="AY139" s="226"/>
      <c r="AZ139" s="226"/>
      <c r="BA139" s="226"/>
      <c r="BB139" s="226"/>
      <c r="BC139" s="226"/>
      <c r="BD139" s="226"/>
      <c r="BE139" s="226"/>
      <c r="BF139" s="226"/>
      <c r="BG139" s="226"/>
      <c r="BH139" s="226"/>
      <c r="BI139" s="226"/>
      <c r="BJ139" s="226"/>
      <c r="BK139" s="226"/>
      <c r="BL139" s="226"/>
      <c r="BM139" s="226"/>
      <c r="BN139" s="226"/>
      <c r="BO139" s="226"/>
      <c r="BP139" s="226"/>
    </row>
    <row r="140" spans="2:68" s="214" customFormat="1">
      <c r="B140" s="342"/>
      <c r="C140" s="342"/>
      <c r="D140" s="342"/>
      <c r="E140" s="342"/>
      <c r="F140" s="342"/>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row>
    <row r="141" spans="2:68" s="214" customFormat="1">
      <c r="B141" s="342"/>
      <c r="C141" s="342"/>
      <c r="D141" s="342"/>
      <c r="E141" s="342"/>
      <c r="F141" s="342"/>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row>
    <row r="142" spans="2:68" s="214" customFormat="1">
      <c r="B142" s="342"/>
      <c r="C142" s="342"/>
      <c r="D142" s="342"/>
      <c r="E142" s="342"/>
      <c r="F142" s="342"/>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row>
    <row r="143" spans="2:68" s="214" customFormat="1">
      <c r="B143" s="342"/>
      <c r="C143" s="342"/>
      <c r="D143" s="342"/>
      <c r="E143" s="342"/>
      <c r="F143" s="342"/>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row>
    <row r="144" spans="2:68" s="214" customFormat="1">
      <c r="B144" s="342"/>
      <c r="C144" s="342"/>
      <c r="D144" s="342"/>
      <c r="E144" s="342"/>
      <c r="F144" s="342"/>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6"/>
      <c r="AY144" s="226"/>
      <c r="AZ144" s="226"/>
      <c r="BA144" s="226"/>
      <c r="BB144" s="226"/>
      <c r="BC144" s="226"/>
      <c r="BD144" s="226"/>
      <c r="BE144" s="226"/>
      <c r="BF144" s="226"/>
      <c r="BG144" s="226"/>
      <c r="BH144" s="226"/>
      <c r="BI144" s="226"/>
      <c r="BJ144" s="226"/>
      <c r="BK144" s="226"/>
      <c r="BL144" s="226"/>
      <c r="BM144" s="226"/>
      <c r="BN144" s="226"/>
      <c r="BO144" s="226"/>
      <c r="BP144" s="226"/>
    </row>
    <row r="145" spans="2:68" s="214" customFormat="1">
      <c r="B145" s="342"/>
      <c r="C145" s="342"/>
      <c r="D145" s="342"/>
      <c r="E145" s="342"/>
      <c r="F145" s="342"/>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row>
    <row r="146" spans="2:68" s="214" customFormat="1">
      <c r="B146" s="342"/>
      <c r="C146" s="342"/>
      <c r="D146" s="342"/>
      <c r="E146" s="342"/>
      <c r="F146" s="342"/>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row>
    <row r="147" spans="2:68" s="214" customFormat="1">
      <c r="B147" s="342"/>
      <c r="C147" s="342"/>
      <c r="D147" s="342"/>
      <c r="E147" s="342"/>
      <c r="F147" s="342"/>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26"/>
      <c r="BK147" s="226"/>
      <c r="BL147" s="226"/>
      <c r="BM147" s="226"/>
      <c r="BN147" s="226"/>
      <c r="BO147" s="226"/>
      <c r="BP147" s="226"/>
    </row>
    <row r="148" spans="2:68" s="214" customFormat="1">
      <c r="B148" s="342"/>
      <c r="C148" s="342"/>
      <c r="D148" s="342"/>
      <c r="E148" s="342"/>
      <c r="F148" s="342"/>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26"/>
      <c r="BL148" s="226"/>
      <c r="BM148" s="226"/>
      <c r="BN148" s="226"/>
      <c r="BO148" s="226"/>
      <c r="BP148" s="226"/>
    </row>
    <row r="149" spans="2:68" s="214" customFormat="1">
      <c r="B149" s="342"/>
      <c r="C149" s="342"/>
      <c r="D149" s="342"/>
      <c r="E149" s="342"/>
      <c r="F149" s="342"/>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row>
    <row r="150" spans="2:68" s="214" customFormat="1">
      <c r="B150" s="342"/>
      <c r="C150" s="342"/>
      <c r="D150" s="342"/>
      <c r="E150" s="342"/>
      <c r="F150" s="342"/>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6"/>
      <c r="BJ150" s="226"/>
      <c r="BK150" s="226"/>
      <c r="BL150" s="226"/>
      <c r="BM150" s="226"/>
      <c r="BN150" s="226"/>
      <c r="BO150" s="226"/>
      <c r="BP150" s="226"/>
    </row>
    <row r="151" spans="2:68" s="214" customFormat="1">
      <c r="B151" s="342"/>
      <c r="C151" s="342"/>
      <c r="D151" s="342"/>
      <c r="E151" s="342"/>
      <c r="F151" s="342"/>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row>
    <row r="152" spans="2:68" s="214" customFormat="1">
      <c r="B152" s="342"/>
      <c r="C152" s="342"/>
      <c r="D152" s="342"/>
      <c r="E152" s="342"/>
      <c r="F152" s="342"/>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row>
    <row r="153" spans="2:68" s="214" customFormat="1">
      <c r="B153" s="342"/>
      <c r="C153" s="342"/>
      <c r="D153" s="342"/>
      <c r="E153" s="342"/>
      <c r="F153" s="342"/>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row>
    <row r="154" spans="2:68" s="214" customFormat="1">
      <c r="B154" s="342"/>
      <c r="C154" s="342"/>
      <c r="D154" s="342"/>
      <c r="E154" s="342"/>
      <c r="F154" s="342"/>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row>
    <row r="155" spans="2:68" s="214" customFormat="1">
      <c r="B155" s="342"/>
      <c r="C155" s="342"/>
      <c r="D155" s="342"/>
      <c r="E155" s="342"/>
      <c r="F155" s="342"/>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6"/>
      <c r="BK155" s="226"/>
      <c r="BL155" s="226"/>
      <c r="BM155" s="226"/>
      <c r="BN155" s="226"/>
      <c r="BO155" s="226"/>
      <c r="BP155" s="226"/>
    </row>
    <row r="156" spans="2:68" s="214" customFormat="1">
      <c r="B156" s="342"/>
      <c r="C156" s="342"/>
      <c r="D156" s="342"/>
      <c r="E156" s="342"/>
      <c r="F156" s="342"/>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6"/>
      <c r="AY156" s="226"/>
      <c r="AZ156" s="226"/>
      <c r="BA156" s="226"/>
      <c r="BB156" s="226"/>
      <c r="BC156" s="226"/>
      <c r="BD156" s="226"/>
      <c r="BE156" s="226"/>
      <c r="BF156" s="226"/>
      <c r="BG156" s="226"/>
      <c r="BH156" s="226"/>
      <c r="BI156" s="226"/>
      <c r="BJ156" s="226"/>
      <c r="BK156" s="226"/>
      <c r="BL156" s="226"/>
      <c r="BM156" s="226"/>
      <c r="BN156" s="226"/>
      <c r="BO156" s="226"/>
      <c r="BP156" s="226"/>
    </row>
    <row r="157" spans="2:68" s="214" customFormat="1">
      <c r="B157" s="342"/>
      <c r="C157" s="342"/>
      <c r="D157" s="342"/>
      <c r="E157" s="342"/>
      <c r="F157" s="342"/>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6"/>
      <c r="AY157" s="226"/>
      <c r="AZ157" s="226"/>
      <c r="BA157" s="226"/>
      <c r="BB157" s="226"/>
      <c r="BC157" s="226"/>
      <c r="BD157" s="226"/>
      <c r="BE157" s="226"/>
      <c r="BF157" s="226"/>
      <c r="BG157" s="226"/>
      <c r="BH157" s="226"/>
      <c r="BI157" s="226"/>
      <c r="BJ157" s="226"/>
      <c r="BK157" s="226"/>
      <c r="BL157" s="226"/>
      <c r="BM157" s="226"/>
      <c r="BN157" s="226"/>
      <c r="BO157" s="226"/>
      <c r="BP157" s="226"/>
    </row>
    <row r="158" spans="2:68" s="214" customFormat="1">
      <c r="B158" s="342"/>
      <c r="C158" s="342"/>
      <c r="D158" s="342"/>
      <c r="E158" s="342"/>
      <c r="F158" s="342"/>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row>
    <row r="159" spans="2:68" s="214" customFormat="1">
      <c r="B159" s="342"/>
      <c r="C159" s="342"/>
      <c r="D159" s="342"/>
      <c r="E159" s="342"/>
      <c r="F159" s="342"/>
      <c r="L159" s="226"/>
      <c r="M159" s="226"/>
      <c r="N159" s="226"/>
      <c r="O159" s="226"/>
      <c r="P159" s="226"/>
      <c r="Q159" s="226"/>
      <c r="R159" s="226"/>
      <c r="S159" s="226"/>
      <c r="T159" s="226"/>
      <c r="U159" s="226"/>
      <c r="V159" s="226"/>
      <c r="W159" s="226"/>
      <c r="X159" s="226"/>
      <c r="Y159" s="226"/>
      <c r="Z159" s="226"/>
      <c r="AA159" s="226"/>
      <c r="AB159" s="226"/>
      <c r="AC159" s="226"/>
      <c r="AD159" s="226"/>
      <c r="AE159" s="226"/>
      <c r="AF159" s="226"/>
      <c r="AG159" s="226"/>
      <c r="AH159" s="226"/>
      <c r="AI159" s="226"/>
      <c r="AJ159" s="226"/>
      <c r="AK159" s="226"/>
      <c r="AL159" s="226"/>
      <c r="AM159" s="226"/>
      <c r="AN159" s="226"/>
      <c r="AO159" s="226"/>
      <c r="AP159" s="226"/>
      <c r="AQ159" s="226"/>
      <c r="AR159" s="226"/>
      <c r="AS159" s="226"/>
      <c r="AT159" s="226"/>
      <c r="AU159" s="226"/>
      <c r="AV159" s="226"/>
      <c r="AW159" s="226"/>
      <c r="AX159" s="226"/>
      <c r="AY159" s="226"/>
      <c r="AZ159" s="226"/>
      <c r="BA159" s="226"/>
      <c r="BB159" s="226"/>
      <c r="BC159" s="226"/>
      <c r="BD159" s="226"/>
      <c r="BE159" s="226"/>
      <c r="BF159" s="226"/>
      <c r="BG159" s="226"/>
      <c r="BH159" s="226"/>
      <c r="BI159" s="226"/>
      <c r="BJ159" s="226"/>
      <c r="BK159" s="226"/>
      <c r="BL159" s="226"/>
      <c r="BM159" s="226"/>
      <c r="BN159" s="226"/>
      <c r="BO159" s="226"/>
      <c r="BP159" s="226"/>
    </row>
    <row r="160" spans="2:68" s="214" customFormat="1">
      <c r="B160" s="342"/>
      <c r="C160" s="342"/>
      <c r="D160" s="342"/>
      <c r="E160" s="342"/>
      <c r="F160" s="342"/>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row>
    <row r="161" spans="2:68" s="214" customFormat="1">
      <c r="B161" s="342"/>
      <c r="C161" s="342"/>
      <c r="D161" s="342"/>
      <c r="E161" s="342"/>
      <c r="F161" s="342"/>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row>
    <row r="162" spans="2:68" s="214" customFormat="1">
      <c r="B162" s="342"/>
      <c r="C162" s="342"/>
      <c r="D162" s="342"/>
      <c r="E162" s="342"/>
      <c r="F162" s="342"/>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row>
    <row r="163" spans="2:68" s="214" customFormat="1">
      <c r="B163" s="342"/>
      <c r="C163" s="342"/>
      <c r="D163" s="342"/>
      <c r="E163" s="342"/>
      <c r="F163" s="342"/>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row>
    <row r="164" spans="2:68" s="214" customFormat="1">
      <c r="B164" s="342"/>
      <c r="C164" s="342"/>
      <c r="D164" s="342"/>
      <c r="E164" s="342"/>
      <c r="F164" s="342"/>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row>
    <row r="165" spans="2:68" s="214" customFormat="1">
      <c r="B165" s="342"/>
      <c r="C165" s="342"/>
      <c r="D165" s="342"/>
      <c r="E165" s="342"/>
      <c r="F165" s="342"/>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26"/>
      <c r="BL165" s="226"/>
      <c r="BM165" s="226"/>
      <c r="BN165" s="226"/>
      <c r="BO165" s="226"/>
      <c r="BP165" s="226"/>
    </row>
    <row r="166" spans="2:68" s="214" customFormat="1">
      <c r="B166" s="342"/>
      <c r="C166" s="342"/>
      <c r="D166" s="342"/>
      <c r="E166" s="342"/>
      <c r="F166" s="342"/>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6"/>
      <c r="AY166" s="226"/>
      <c r="AZ166" s="226"/>
      <c r="BA166" s="226"/>
      <c r="BB166" s="226"/>
      <c r="BC166" s="226"/>
      <c r="BD166" s="226"/>
      <c r="BE166" s="226"/>
      <c r="BF166" s="226"/>
      <c r="BG166" s="226"/>
      <c r="BH166" s="226"/>
      <c r="BI166" s="226"/>
      <c r="BJ166" s="226"/>
      <c r="BK166" s="226"/>
      <c r="BL166" s="226"/>
      <c r="BM166" s="226"/>
      <c r="BN166" s="226"/>
      <c r="BO166" s="226"/>
      <c r="BP166" s="226"/>
    </row>
    <row r="167" spans="2:68" s="214" customFormat="1">
      <c r="B167" s="342"/>
      <c r="C167" s="342"/>
      <c r="D167" s="342"/>
      <c r="E167" s="342"/>
      <c r="F167" s="342"/>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row>
    <row r="168" spans="2:68" s="214" customFormat="1">
      <c r="B168" s="342"/>
      <c r="C168" s="342"/>
      <c r="D168" s="342"/>
      <c r="E168" s="342"/>
      <c r="F168" s="342"/>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row>
    <row r="169" spans="2:68" s="214" customFormat="1">
      <c r="B169" s="342"/>
      <c r="C169" s="342"/>
      <c r="D169" s="342"/>
      <c r="E169" s="342"/>
      <c r="F169" s="342"/>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row>
    <row r="170" spans="2:68" s="214" customFormat="1">
      <c r="B170" s="342"/>
      <c r="C170" s="342"/>
      <c r="D170" s="342"/>
      <c r="E170" s="342"/>
      <c r="F170" s="342"/>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row>
    <row r="171" spans="2:68" s="214" customFormat="1">
      <c r="B171" s="342"/>
      <c r="C171" s="342"/>
      <c r="D171" s="342"/>
      <c r="E171" s="342"/>
      <c r="F171" s="342"/>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row>
    <row r="172" spans="2:68" s="214" customFormat="1">
      <c r="B172" s="342"/>
      <c r="C172" s="342"/>
      <c r="D172" s="342"/>
      <c r="E172" s="342"/>
      <c r="F172" s="342"/>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row>
    <row r="173" spans="2:68" s="214" customFormat="1">
      <c r="B173" s="342"/>
      <c r="C173" s="342"/>
      <c r="D173" s="342"/>
      <c r="E173" s="342"/>
      <c r="F173" s="342"/>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row>
    <row r="174" spans="2:68" s="214" customFormat="1">
      <c r="B174" s="342"/>
      <c r="C174" s="342"/>
      <c r="D174" s="342"/>
      <c r="E174" s="342"/>
      <c r="F174" s="342"/>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row>
    <row r="175" spans="2:68" s="214" customFormat="1">
      <c r="B175" s="342"/>
      <c r="C175" s="342"/>
      <c r="D175" s="342"/>
      <c r="E175" s="342"/>
      <c r="F175" s="342"/>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row>
    <row r="176" spans="2:68" s="214" customFormat="1">
      <c r="B176" s="342"/>
      <c r="C176" s="342"/>
      <c r="D176" s="342"/>
      <c r="E176" s="342"/>
      <c r="F176" s="342"/>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row>
    <row r="177" spans="2:68" s="214" customFormat="1">
      <c r="B177" s="342"/>
      <c r="C177" s="342"/>
      <c r="D177" s="342"/>
      <c r="E177" s="342"/>
      <c r="F177" s="342"/>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row>
    <row r="178" spans="2:68" s="214" customFormat="1">
      <c r="B178" s="342"/>
      <c r="C178" s="342"/>
      <c r="D178" s="342"/>
      <c r="E178" s="342"/>
      <c r="F178" s="342"/>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row>
    <row r="179" spans="2:68" s="214" customFormat="1">
      <c r="B179" s="342"/>
      <c r="C179" s="342"/>
      <c r="D179" s="342"/>
      <c r="E179" s="342"/>
      <c r="F179" s="342"/>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26"/>
      <c r="BL179" s="226"/>
      <c r="BM179" s="226"/>
      <c r="BN179" s="226"/>
      <c r="BO179" s="226"/>
      <c r="BP179" s="226"/>
    </row>
    <row r="180" spans="2:68" s="214" customFormat="1">
      <c r="B180" s="342"/>
      <c r="C180" s="342"/>
      <c r="D180" s="342"/>
      <c r="E180" s="342"/>
      <c r="F180" s="342"/>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226"/>
      <c r="AK180" s="226"/>
      <c r="AL180" s="226"/>
      <c r="AM180" s="226"/>
      <c r="AN180" s="226"/>
      <c r="AO180" s="226"/>
      <c r="AP180" s="226"/>
      <c r="AQ180" s="226"/>
      <c r="AR180" s="226"/>
      <c r="AS180" s="226"/>
      <c r="AT180" s="226"/>
      <c r="AU180" s="226"/>
      <c r="AV180" s="226"/>
      <c r="AW180" s="226"/>
      <c r="AX180" s="226"/>
      <c r="AY180" s="226"/>
      <c r="AZ180" s="226"/>
      <c r="BA180" s="226"/>
      <c r="BB180" s="226"/>
      <c r="BC180" s="226"/>
      <c r="BD180" s="226"/>
      <c r="BE180" s="226"/>
      <c r="BF180" s="226"/>
      <c r="BG180" s="226"/>
      <c r="BH180" s="226"/>
      <c r="BI180" s="226"/>
      <c r="BJ180" s="226"/>
      <c r="BK180" s="226"/>
      <c r="BL180" s="226"/>
      <c r="BM180" s="226"/>
      <c r="BN180" s="226"/>
      <c r="BO180" s="226"/>
      <c r="BP180" s="226"/>
    </row>
    <row r="181" spans="2:68" s="214" customFormat="1">
      <c r="B181" s="342"/>
      <c r="C181" s="342"/>
      <c r="D181" s="342"/>
      <c r="E181" s="342"/>
      <c r="F181" s="342"/>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26"/>
      <c r="AY181" s="226"/>
      <c r="AZ181" s="226"/>
      <c r="BA181" s="226"/>
      <c r="BB181" s="226"/>
      <c r="BC181" s="226"/>
      <c r="BD181" s="226"/>
      <c r="BE181" s="226"/>
      <c r="BF181" s="226"/>
      <c r="BG181" s="226"/>
      <c r="BH181" s="226"/>
      <c r="BI181" s="226"/>
      <c r="BJ181" s="226"/>
      <c r="BK181" s="226"/>
      <c r="BL181" s="226"/>
      <c r="BM181" s="226"/>
      <c r="BN181" s="226"/>
      <c r="BO181" s="226"/>
      <c r="BP181" s="226"/>
    </row>
    <row r="182" spans="2:68" s="214" customFormat="1">
      <c r="B182" s="342"/>
      <c r="C182" s="342"/>
      <c r="D182" s="342"/>
      <c r="E182" s="342"/>
      <c r="F182" s="342"/>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6"/>
      <c r="BL182" s="226"/>
      <c r="BM182" s="226"/>
      <c r="BN182" s="226"/>
      <c r="BO182" s="226"/>
      <c r="BP182" s="226"/>
    </row>
    <row r="183" spans="2:68" s="214" customFormat="1">
      <c r="B183" s="342"/>
      <c r="C183" s="342"/>
      <c r="D183" s="342"/>
      <c r="E183" s="342"/>
      <c r="F183" s="342"/>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26"/>
      <c r="AY183" s="226"/>
      <c r="AZ183" s="226"/>
      <c r="BA183" s="226"/>
      <c r="BB183" s="226"/>
      <c r="BC183" s="226"/>
      <c r="BD183" s="226"/>
      <c r="BE183" s="226"/>
      <c r="BF183" s="226"/>
      <c r="BG183" s="226"/>
      <c r="BH183" s="226"/>
      <c r="BI183" s="226"/>
      <c r="BJ183" s="226"/>
      <c r="BK183" s="226"/>
      <c r="BL183" s="226"/>
      <c r="BM183" s="226"/>
      <c r="BN183" s="226"/>
      <c r="BO183" s="226"/>
      <c r="BP183" s="226"/>
    </row>
    <row r="184" spans="2:68" s="214" customFormat="1">
      <c r="B184" s="342"/>
      <c r="C184" s="342"/>
      <c r="D184" s="342"/>
      <c r="E184" s="342"/>
      <c r="F184" s="342"/>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6"/>
      <c r="AZ184" s="226"/>
      <c r="BA184" s="226"/>
      <c r="BB184" s="226"/>
      <c r="BC184" s="226"/>
      <c r="BD184" s="226"/>
      <c r="BE184" s="226"/>
      <c r="BF184" s="226"/>
      <c r="BG184" s="226"/>
      <c r="BH184" s="226"/>
      <c r="BI184" s="226"/>
      <c r="BJ184" s="226"/>
      <c r="BK184" s="226"/>
      <c r="BL184" s="226"/>
      <c r="BM184" s="226"/>
      <c r="BN184" s="226"/>
      <c r="BO184" s="226"/>
      <c r="BP184" s="226"/>
    </row>
    <row r="185" spans="2:68" s="214" customFormat="1">
      <c r="B185" s="342"/>
      <c r="C185" s="342"/>
      <c r="D185" s="342"/>
      <c r="E185" s="342"/>
      <c r="F185" s="342"/>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Q185" s="226"/>
      <c r="AR185" s="226"/>
      <c r="AS185" s="226"/>
      <c r="AT185" s="226"/>
      <c r="AU185" s="226"/>
      <c r="AV185" s="226"/>
      <c r="AW185" s="226"/>
      <c r="AX185" s="226"/>
      <c r="AY185" s="226"/>
      <c r="AZ185" s="226"/>
      <c r="BA185" s="226"/>
      <c r="BB185" s="226"/>
      <c r="BC185" s="226"/>
      <c r="BD185" s="226"/>
      <c r="BE185" s="226"/>
      <c r="BF185" s="226"/>
      <c r="BG185" s="226"/>
      <c r="BH185" s="226"/>
      <c r="BI185" s="226"/>
      <c r="BJ185" s="226"/>
      <c r="BK185" s="226"/>
      <c r="BL185" s="226"/>
      <c r="BM185" s="226"/>
      <c r="BN185" s="226"/>
      <c r="BO185" s="226"/>
      <c r="BP185" s="226"/>
    </row>
    <row r="186" spans="2:68" s="214" customFormat="1">
      <c r="B186" s="342"/>
      <c r="C186" s="342"/>
      <c r="D186" s="342"/>
      <c r="E186" s="342"/>
      <c r="F186" s="342"/>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226"/>
      <c r="BE186" s="226"/>
      <c r="BF186" s="226"/>
      <c r="BG186" s="226"/>
      <c r="BH186" s="226"/>
      <c r="BI186" s="226"/>
      <c r="BJ186" s="226"/>
      <c r="BK186" s="226"/>
      <c r="BL186" s="226"/>
      <c r="BM186" s="226"/>
      <c r="BN186" s="226"/>
      <c r="BO186" s="226"/>
      <c r="BP186" s="226"/>
    </row>
    <row r="187" spans="2:68" s="214" customFormat="1">
      <c r="B187" s="342"/>
      <c r="C187" s="342"/>
      <c r="D187" s="342"/>
      <c r="E187" s="342"/>
      <c r="F187" s="342"/>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6"/>
      <c r="AY187" s="226"/>
      <c r="AZ187" s="226"/>
      <c r="BA187" s="226"/>
      <c r="BB187" s="226"/>
      <c r="BC187" s="226"/>
      <c r="BD187" s="226"/>
      <c r="BE187" s="226"/>
      <c r="BF187" s="226"/>
      <c r="BG187" s="226"/>
      <c r="BH187" s="226"/>
      <c r="BI187" s="226"/>
      <c r="BJ187" s="226"/>
      <c r="BK187" s="226"/>
      <c r="BL187" s="226"/>
      <c r="BM187" s="226"/>
      <c r="BN187" s="226"/>
      <c r="BO187" s="226"/>
      <c r="BP187" s="226"/>
    </row>
    <row r="188" spans="2:68" s="214" customFormat="1">
      <c r="B188" s="342"/>
      <c r="C188" s="342"/>
      <c r="D188" s="342"/>
      <c r="E188" s="342"/>
      <c r="F188" s="342"/>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26"/>
      <c r="BL188" s="226"/>
      <c r="BM188" s="226"/>
      <c r="BN188" s="226"/>
      <c r="BO188" s="226"/>
      <c r="BP188" s="226"/>
    </row>
    <row r="189" spans="2:68" s="214" customFormat="1">
      <c r="B189" s="342"/>
      <c r="C189" s="342"/>
      <c r="D189" s="342"/>
      <c r="E189" s="342"/>
      <c r="F189" s="342"/>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226"/>
      <c r="AY189" s="226"/>
      <c r="AZ189" s="226"/>
      <c r="BA189" s="226"/>
      <c r="BB189" s="226"/>
      <c r="BC189" s="226"/>
      <c r="BD189" s="226"/>
      <c r="BE189" s="226"/>
      <c r="BF189" s="226"/>
      <c r="BG189" s="226"/>
      <c r="BH189" s="226"/>
      <c r="BI189" s="226"/>
      <c r="BJ189" s="226"/>
      <c r="BK189" s="226"/>
      <c r="BL189" s="226"/>
      <c r="BM189" s="226"/>
      <c r="BN189" s="226"/>
      <c r="BO189" s="226"/>
      <c r="BP189" s="226"/>
    </row>
    <row r="190" spans="2:68" s="214" customFormat="1">
      <c r="B190" s="342"/>
      <c r="C190" s="342"/>
      <c r="D190" s="342"/>
      <c r="E190" s="342"/>
      <c r="F190" s="342"/>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6"/>
      <c r="AY190" s="226"/>
      <c r="AZ190" s="226"/>
      <c r="BA190" s="226"/>
      <c r="BB190" s="226"/>
      <c r="BC190" s="226"/>
      <c r="BD190" s="226"/>
      <c r="BE190" s="226"/>
      <c r="BF190" s="226"/>
      <c r="BG190" s="226"/>
      <c r="BH190" s="226"/>
      <c r="BI190" s="226"/>
      <c r="BJ190" s="226"/>
      <c r="BK190" s="226"/>
      <c r="BL190" s="226"/>
      <c r="BM190" s="226"/>
      <c r="BN190" s="226"/>
      <c r="BO190" s="226"/>
      <c r="BP190" s="226"/>
    </row>
    <row r="191" spans="2:68" s="214" customFormat="1">
      <c r="B191" s="342"/>
      <c r="C191" s="342"/>
      <c r="D191" s="342"/>
      <c r="E191" s="342"/>
      <c r="F191" s="342"/>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26"/>
      <c r="BK191" s="226"/>
      <c r="BL191" s="226"/>
      <c r="BM191" s="226"/>
      <c r="BN191" s="226"/>
      <c r="BO191" s="226"/>
      <c r="BP191" s="226"/>
    </row>
    <row r="192" spans="2:68" s="214" customFormat="1">
      <c r="B192" s="342"/>
      <c r="C192" s="342"/>
      <c r="D192" s="342"/>
      <c r="E192" s="342"/>
      <c r="F192" s="342"/>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26"/>
      <c r="BK192" s="226"/>
      <c r="BL192" s="226"/>
      <c r="BM192" s="226"/>
      <c r="BN192" s="226"/>
      <c r="BO192" s="226"/>
      <c r="BP192" s="226"/>
    </row>
    <row r="193" spans="2:68" s="214" customFormat="1">
      <c r="B193" s="342"/>
      <c r="C193" s="342"/>
      <c r="D193" s="342"/>
      <c r="E193" s="342"/>
      <c r="F193" s="342"/>
      <c r="L193" s="226"/>
      <c r="M193" s="226"/>
      <c r="N193" s="226"/>
      <c r="O193" s="226"/>
      <c r="P193" s="226"/>
      <c r="Q193" s="226"/>
      <c r="R193" s="226"/>
      <c r="S193" s="226"/>
      <c r="T193" s="226"/>
      <c r="U193" s="226"/>
      <c r="V193" s="226"/>
      <c r="W193" s="226"/>
      <c r="X193" s="226"/>
      <c r="Y193" s="226"/>
      <c r="Z193" s="226"/>
      <c r="AA193" s="226"/>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26"/>
      <c r="BK193" s="226"/>
      <c r="BL193" s="226"/>
      <c r="BM193" s="226"/>
      <c r="BN193" s="226"/>
      <c r="BO193" s="226"/>
      <c r="BP193" s="226"/>
    </row>
    <row r="194" spans="2:68" s="214" customFormat="1">
      <c r="B194" s="342"/>
      <c r="C194" s="342"/>
      <c r="D194" s="342"/>
      <c r="E194" s="342"/>
      <c r="F194" s="342"/>
      <c r="L194" s="226"/>
      <c r="M194" s="226"/>
      <c r="N194" s="226"/>
      <c r="O194" s="226"/>
      <c r="P194" s="226"/>
      <c r="Q194" s="226"/>
      <c r="R194" s="226"/>
      <c r="S194" s="226"/>
      <c r="T194" s="226"/>
      <c r="U194" s="226"/>
      <c r="V194" s="226"/>
      <c r="W194" s="226"/>
      <c r="X194" s="226"/>
      <c r="Y194" s="226"/>
      <c r="Z194" s="226"/>
      <c r="AA194" s="226"/>
      <c r="AB194" s="226"/>
      <c r="AC194" s="226"/>
      <c r="AD194" s="226"/>
      <c r="AE194" s="226"/>
      <c r="AF194" s="226"/>
      <c r="AG194" s="226"/>
      <c r="AH194" s="226"/>
      <c r="AI194" s="226"/>
      <c r="AJ194" s="226"/>
      <c r="AK194" s="226"/>
      <c r="AL194" s="226"/>
      <c r="AM194" s="226"/>
      <c r="AN194" s="226"/>
      <c r="AO194" s="226"/>
      <c r="AP194" s="226"/>
      <c r="AQ194" s="226"/>
      <c r="AR194" s="226"/>
      <c r="AS194" s="226"/>
      <c r="AT194" s="226"/>
      <c r="AU194" s="226"/>
      <c r="AV194" s="226"/>
      <c r="AW194" s="226"/>
      <c r="AX194" s="226"/>
      <c r="AY194" s="226"/>
      <c r="AZ194" s="226"/>
      <c r="BA194" s="226"/>
      <c r="BB194" s="226"/>
      <c r="BC194" s="226"/>
      <c r="BD194" s="226"/>
      <c r="BE194" s="226"/>
      <c r="BF194" s="226"/>
      <c r="BG194" s="226"/>
      <c r="BH194" s="226"/>
      <c r="BI194" s="226"/>
      <c r="BJ194" s="226"/>
      <c r="BK194" s="226"/>
      <c r="BL194" s="226"/>
      <c r="BM194" s="226"/>
      <c r="BN194" s="226"/>
      <c r="BO194" s="226"/>
      <c r="BP194" s="226"/>
    </row>
    <row r="195" spans="2:68" s="214" customFormat="1">
      <c r="B195" s="342"/>
      <c r="C195" s="342"/>
      <c r="D195" s="342"/>
      <c r="E195" s="342"/>
      <c r="F195" s="342"/>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226"/>
      <c r="AY195" s="226"/>
      <c r="AZ195" s="226"/>
      <c r="BA195" s="226"/>
      <c r="BB195" s="226"/>
      <c r="BC195" s="226"/>
      <c r="BD195" s="226"/>
      <c r="BE195" s="226"/>
      <c r="BF195" s="226"/>
      <c r="BG195" s="226"/>
      <c r="BH195" s="226"/>
      <c r="BI195" s="226"/>
      <c r="BJ195" s="226"/>
      <c r="BK195" s="226"/>
      <c r="BL195" s="226"/>
      <c r="BM195" s="226"/>
      <c r="BN195" s="226"/>
      <c r="BO195" s="226"/>
      <c r="BP195" s="226"/>
    </row>
    <row r="196" spans="2:68" s="214" customFormat="1">
      <c r="B196" s="342"/>
      <c r="C196" s="342"/>
      <c r="D196" s="342"/>
      <c r="E196" s="342"/>
      <c r="F196" s="342"/>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226"/>
      <c r="AY196" s="226"/>
      <c r="AZ196" s="226"/>
      <c r="BA196" s="226"/>
      <c r="BB196" s="226"/>
      <c r="BC196" s="226"/>
      <c r="BD196" s="226"/>
      <c r="BE196" s="226"/>
      <c r="BF196" s="226"/>
      <c r="BG196" s="226"/>
      <c r="BH196" s="226"/>
      <c r="BI196" s="226"/>
      <c r="BJ196" s="226"/>
      <c r="BK196" s="226"/>
      <c r="BL196" s="226"/>
      <c r="BM196" s="226"/>
      <c r="BN196" s="226"/>
      <c r="BO196" s="226"/>
      <c r="BP196" s="226"/>
    </row>
    <row r="197" spans="2:68" s="214" customFormat="1">
      <c r="B197" s="342"/>
      <c r="C197" s="342"/>
      <c r="D197" s="342"/>
      <c r="E197" s="342"/>
      <c r="F197" s="342"/>
      <c r="L197" s="226"/>
      <c r="M197" s="226"/>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226"/>
      <c r="AY197" s="226"/>
      <c r="AZ197" s="226"/>
      <c r="BA197" s="226"/>
      <c r="BB197" s="226"/>
      <c r="BC197" s="226"/>
      <c r="BD197" s="226"/>
      <c r="BE197" s="226"/>
      <c r="BF197" s="226"/>
      <c r="BG197" s="226"/>
      <c r="BH197" s="226"/>
      <c r="BI197" s="226"/>
      <c r="BJ197" s="226"/>
      <c r="BK197" s="226"/>
      <c r="BL197" s="226"/>
      <c r="BM197" s="226"/>
      <c r="BN197" s="226"/>
      <c r="BO197" s="226"/>
      <c r="BP197" s="226"/>
    </row>
    <row r="198" spans="2:68" s="214" customFormat="1">
      <c r="B198" s="342"/>
      <c r="C198" s="342"/>
      <c r="D198" s="342"/>
      <c r="E198" s="342"/>
      <c r="F198" s="342"/>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6"/>
      <c r="AY198" s="226"/>
      <c r="AZ198" s="226"/>
      <c r="BA198" s="226"/>
      <c r="BB198" s="226"/>
      <c r="BC198" s="226"/>
      <c r="BD198" s="226"/>
      <c r="BE198" s="226"/>
      <c r="BF198" s="226"/>
      <c r="BG198" s="226"/>
      <c r="BH198" s="226"/>
      <c r="BI198" s="226"/>
      <c r="BJ198" s="226"/>
      <c r="BK198" s="226"/>
      <c r="BL198" s="226"/>
      <c r="BM198" s="226"/>
      <c r="BN198" s="226"/>
      <c r="BO198" s="226"/>
      <c r="BP198" s="226"/>
    </row>
    <row r="199" spans="2:68" s="214" customFormat="1">
      <c r="B199" s="342"/>
      <c r="C199" s="342"/>
      <c r="D199" s="342"/>
      <c r="E199" s="342"/>
      <c r="F199" s="342"/>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26"/>
      <c r="BK199" s="226"/>
      <c r="BL199" s="226"/>
      <c r="BM199" s="226"/>
      <c r="BN199" s="226"/>
      <c r="BO199" s="226"/>
      <c r="BP199" s="226"/>
    </row>
    <row r="200" spans="2:68" s="214" customFormat="1">
      <c r="B200" s="342"/>
      <c r="C200" s="342"/>
      <c r="D200" s="342"/>
      <c r="E200" s="342"/>
      <c r="F200" s="342"/>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26"/>
      <c r="BA200" s="226"/>
      <c r="BB200" s="226"/>
      <c r="BC200" s="226"/>
      <c r="BD200" s="226"/>
      <c r="BE200" s="226"/>
      <c r="BF200" s="226"/>
      <c r="BG200" s="226"/>
      <c r="BH200" s="226"/>
      <c r="BI200" s="226"/>
      <c r="BJ200" s="226"/>
      <c r="BK200" s="226"/>
      <c r="BL200" s="226"/>
      <c r="BM200" s="226"/>
      <c r="BN200" s="226"/>
      <c r="BO200" s="226"/>
      <c r="BP200" s="226"/>
    </row>
    <row r="201" spans="2:68" s="214" customFormat="1">
      <c r="B201" s="342"/>
      <c r="C201" s="342"/>
      <c r="D201" s="342"/>
      <c r="E201" s="342"/>
      <c r="F201" s="342"/>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226"/>
      <c r="AL201" s="226"/>
      <c r="AM201" s="226"/>
      <c r="AN201" s="226"/>
      <c r="AO201" s="226"/>
      <c r="AP201" s="226"/>
      <c r="AQ201" s="226"/>
      <c r="AR201" s="226"/>
      <c r="AS201" s="226"/>
      <c r="AT201" s="226"/>
      <c r="AU201" s="226"/>
      <c r="AV201" s="226"/>
      <c r="AW201" s="226"/>
      <c r="AX201" s="226"/>
      <c r="AY201" s="226"/>
      <c r="AZ201" s="226"/>
      <c r="BA201" s="226"/>
      <c r="BB201" s="226"/>
      <c r="BC201" s="226"/>
      <c r="BD201" s="226"/>
      <c r="BE201" s="226"/>
      <c r="BF201" s="226"/>
      <c r="BG201" s="226"/>
      <c r="BH201" s="226"/>
      <c r="BI201" s="226"/>
      <c r="BJ201" s="226"/>
      <c r="BK201" s="226"/>
      <c r="BL201" s="226"/>
      <c r="BM201" s="226"/>
      <c r="BN201" s="226"/>
      <c r="BO201" s="226"/>
      <c r="BP201" s="226"/>
    </row>
    <row r="202" spans="2:68" s="214" customFormat="1">
      <c r="B202" s="342"/>
      <c r="C202" s="342"/>
      <c r="D202" s="342"/>
      <c r="E202" s="342"/>
      <c r="F202" s="342"/>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226"/>
      <c r="AK202" s="226"/>
      <c r="AL202" s="226"/>
      <c r="AM202" s="226"/>
      <c r="AN202" s="226"/>
      <c r="AO202" s="226"/>
      <c r="AP202" s="226"/>
      <c r="AQ202" s="226"/>
      <c r="AR202" s="226"/>
      <c r="AS202" s="226"/>
      <c r="AT202" s="226"/>
      <c r="AU202" s="226"/>
      <c r="AV202" s="226"/>
      <c r="AW202" s="226"/>
      <c r="AX202" s="226"/>
      <c r="AY202" s="226"/>
      <c r="AZ202" s="226"/>
      <c r="BA202" s="226"/>
      <c r="BB202" s="226"/>
      <c r="BC202" s="226"/>
      <c r="BD202" s="226"/>
      <c r="BE202" s="226"/>
      <c r="BF202" s="226"/>
      <c r="BG202" s="226"/>
      <c r="BH202" s="226"/>
      <c r="BI202" s="226"/>
      <c r="BJ202" s="226"/>
      <c r="BK202" s="226"/>
      <c r="BL202" s="226"/>
      <c r="BM202" s="226"/>
      <c r="BN202" s="226"/>
      <c r="BO202" s="226"/>
      <c r="BP202" s="226"/>
    </row>
    <row r="203" spans="2:68" s="214" customFormat="1">
      <c r="B203" s="342"/>
      <c r="C203" s="342"/>
      <c r="D203" s="342"/>
      <c r="E203" s="342"/>
      <c r="F203" s="342"/>
      <c r="L203" s="226"/>
      <c r="M203" s="226"/>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226"/>
      <c r="AK203" s="226"/>
      <c r="AL203" s="226"/>
      <c r="AM203" s="226"/>
      <c r="AN203" s="226"/>
      <c r="AO203" s="226"/>
      <c r="AP203" s="226"/>
      <c r="AQ203" s="226"/>
      <c r="AR203" s="226"/>
      <c r="AS203" s="226"/>
      <c r="AT203" s="226"/>
      <c r="AU203" s="226"/>
      <c r="AV203" s="226"/>
      <c r="AW203" s="226"/>
      <c r="AX203" s="226"/>
      <c r="AY203" s="226"/>
      <c r="AZ203" s="226"/>
      <c r="BA203" s="226"/>
      <c r="BB203" s="226"/>
      <c r="BC203" s="226"/>
      <c r="BD203" s="226"/>
      <c r="BE203" s="226"/>
      <c r="BF203" s="226"/>
      <c r="BG203" s="226"/>
      <c r="BH203" s="226"/>
      <c r="BI203" s="226"/>
      <c r="BJ203" s="226"/>
      <c r="BK203" s="226"/>
      <c r="BL203" s="226"/>
      <c r="BM203" s="226"/>
      <c r="BN203" s="226"/>
      <c r="BO203" s="226"/>
      <c r="BP203" s="226"/>
    </row>
    <row r="204" spans="2:68" s="214" customFormat="1">
      <c r="B204" s="342"/>
      <c r="C204" s="342"/>
      <c r="D204" s="342"/>
      <c r="E204" s="342"/>
      <c r="F204" s="342"/>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26"/>
      <c r="BF204" s="226"/>
      <c r="BG204" s="226"/>
      <c r="BH204" s="226"/>
      <c r="BI204" s="226"/>
      <c r="BJ204" s="226"/>
      <c r="BK204" s="226"/>
      <c r="BL204" s="226"/>
      <c r="BM204" s="226"/>
      <c r="BN204" s="226"/>
      <c r="BO204" s="226"/>
      <c r="BP204" s="226"/>
    </row>
    <row r="205" spans="2:68" s="214" customFormat="1">
      <c r="B205" s="342"/>
      <c r="C205" s="342"/>
      <c r="D205" s="342"/>
      <c r="E205" s="342"/>
      <c r="F205" s="342"/>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26"/>
      <c r="BF205" s="226"/>
      <c r="BG205" s="226"/>
      <c r="BH205" s="226"/>
      <c r="BI205" s="226"/>
      <c r="BJ205" s="226"/>
      <c r="BK205" s="226"/>
      <c r="BL205" s="226"/>
      <c r="BM205" s="226"/>
      <c r="BN205" s="226"/>
      <c r="BO205" s="226"/>
      <c r="BP205" s="226"/>
    </row>
    <row r="206" spans="2:68" s="214" customFormat="1">
      <c r="B206" s="342"/>
      <c r="C206" s="342"/>
      <c r="D206" s="342"/>
      <c r="E206" s="342"/>
      <c r="F206" s="342"/>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6"/>
      <c r="AY206" s="226"/>
      <c r="AZ206" s="226"/>
      <c r="BA206" s="226"/>
      <c r="BB206" s="226"/>
      <c r="BC206" s="226"/>
      <c r="BD206" s="226"/>
      <c r="BE206" s="226"/>
      <c r="BF206" s="226"/>
      <c r="BG206" s="226"/>
      <c r="BH206" s="226"/>
      <c r="BI206" s="226"/>
      <c r="BJ206" s="226"/>
      <c r="BK206" s="226"/>
      <c r="BL206" s="226"/>
      <c r="BM206" s="226"/>
      <c r="BN206" s="226"/>
      <c r="BO206" s="226"/>
      <c r="BP206" s="226"/>
    </row>
    <row r="207" spans="2:68" s="214" customFormat="1">
      <c r="B207" s="342"/>
      <c r="C207" s="342"/>
      <c r="D207" s="342"/>
      <c r="E207" s="342"/>
      <c r="F207" s="342"/>
      <c r="L207" s="226"/>
      <c r="M207" s="226"/>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226"/>
      <c r="AY207" s="226"/>
      <c r="AZ207" s="226"/>
      <c r="BA207" s="226"/>
      <c r="BB207" s="226"/>
      <c r="BC207" s="226"/>
      <c r="BD207" s="226"/>
      <c r="BE207" s="226"/>
      <c r="BF207" s="226"/>
      <c r="BG207" s="226"/>
      <c r="BH207" s="226"/>
      <c r="BI207" s="226"/>
      <c r="BJ207" s="226"/>
      <c r="BK207" s="226"/>
      <c r="BL207" s="226"/>
      <c r="BM207" s="226"/>
      <c r="BN207" s="226"/>
      <c r="BO207" s="226"/>
      <c r="BP207" s="226"/>
    </row>
    <row r="208" spans="2:68" s="214" customFormat="1">
      <c r="B208" s="342"/>
      <c r="C208" s="342"/>
      <c r="D208" s="342"/>
      <c r="E208" s="342"/>
      <c r="F208" s="342"/>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26"/>
      <c r="AY208" s="226"/>
      <c r="AZ208" s="226"/>
      <c r="BA208" s="226"/>
      <c r="BB208" s="226"/>
      <c r="BC208" s="226"/>
      <c r="BD208" s="226"/>
      <c r="BE208" s="226"/>
      <c r="BF208" s="226"/>
      <c r="BG208" s="226"/>
      <c r="BH208" s="226"/>
      <c r="BI208" s="226"/>
      <c r="BJ208" s="226"/>
      <c r="BK208" s="226"/>
      <c r="BL208" s="226"/>
      <c r="BM208" s="226"/>
      <c r="BN208" s="226"/>
      <c r="BO208" s="226"/>
      <c r="BP208" s="226"/>
    </row>
    <row r="209" spans="2:68" s="214" customFormat="1">
      <c r="B209" s="342"/>
      <c r="C209" s="342"/>
      <c r="D209" s="342"/>
      <c r="E209" s="342"/>
      <c r="F209" s="342"/>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row>
    <row r="210" spans="2:68" s="214" customFormat="1">
      <c r="B210" s="342"/>
      <c r="C210" s="342"/>
      <c r="D210" s="342"/>
      <c r="E210" s="342"/>
      <c r="F210" s="342"/>
      <c r="L210" s="226"/>
      <c r="M210" s="226"/>
      <c r="N210" s="226"/>
      <c r="O210" s="226"/>
      <c r="P210" s="226"/>
      <c r="Q210" s="226"/>
      <c r="R210" s="226"/>
      <c r="S210" s="226"/>
      <c r="T210" s="226"/>
      <c r="U210" s="226"/>
      <c r="V210" s="226"/>
      <c r="W210" s="226"/>
      <c r="X210" s="226"/>
      <c r="Y210" s="226"/>
      <c r="Z210" s="226"/>
      <c r="AA210" s="226"/>
      <c r="AB210" s="226"/>
      <c r="AC210" s="226"/>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row>
    <row r="211" spans="2:68" s="214" customFormat="1">
      <c r="B211" s="342"/>
      <c r="C211" s="342"/>
      <c r="D211" s="342"/>
      <c r="E211" s="342"/>
      <c r="F211" s="342"/>
      <c r="L211" s="226"/>
      <c r="M211" s="226"/>
      <c r="N211" s="226"/>
      <c r="O211" s="226"/>
      <c r="P211" s="226"/>
      <c r="Q211" s="226"/>
      <c r="R211" s="226"/>
      <c r="S211" s="226"/>
      <c r="T211" s="226"/>
      <c r="U211" s="226"/>
      <c r="V211" s="226"/>
      <c r="W211" s="226"/>
      <c r="X211" s="226"/>
      <c r="Y211" s="226"/>
      <c r="Z211" s="226"/>
      <c r="AA211" s="226"/>
      <c r="AB211" s="226"/>
      <c r="AC211" s="226"/>
      <c r="AD211" s="226"/>
      <c r="AE211" s="226"/>
      <c r="AF211" s="226"/>
      <c r="AG211" s="226"/>
      <c r="AH211" s="226"/>
      <c r="AI211" s="226"/>
      <c r="AJ211" s="226"/>
      <c r="AK211" s="226"/>
      <c r="AL211" s="226"/>
      <c r="AM211" s="226"/>
      <c r="AN211" s="226"/>
      <c r="AO211" s="226"/>
      <c r="AP211" s="226"/>
      <c r="AQ211" s="226"/>
      <c r="AR211" s="226"/>
      <c r="AS211" s="226"/>
      <c r="AT211" s="226"/>
      <c r="AU211" s="226"/>
      <c r="AV211" s="226"/>
      <c r="AW211" s="226"/>
      <c r="AX211" s="226"/>
      <c r="AY211" s="226"/>
      <c r="AZ211" s="226"/>
      <c r="BA211" s="226"/>
      <c r="BB211" s="226"/>
      <c r="BC211" s="226"/>
      <c r="BD211" s="226"/>
      <c r="BE211" s="226"/>
      <c r="BF211" s="226"/>
      <c r="BG211" s="226"/>
      <c r="BH211" s="226"/>
      <c r="BI211" s="226"/>
      <c r="BJ211" s="226"/>
      <c r="BK211" s="226"/>
      <c r="BL211" s="226"/>
      <c r="BM211" s="226"/>
      <c r="BN211" s="226"/>
      <c r="BO211" s="226"/>
      <c r="BP211" s="226"/>
    </row>
    <row r="212" spans="2:68" s="214" customFormat="1">
      <c r="B212" s="342"/>
      <c r="C212" s="342"/>
      <c r="D212" s="342"/>
      <c r="E212" s="342"/>
      <c r="F212" s="342"/>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226"/>
      <c r="BE212" s="226"/>
      <c r="BF212" s="226"/>
      <c r="BG212" s="226"/>
      <c r="BH212" s="226"/>
      <c r="BI212" s="226"/>
      <c r="BJ212" s="226"/>
      <c r="BK212" s="226"/>
      <c r="BL212" s="226"/>
      <c r="BM212" s="226"/>
      <c r="BN212" s="226"/>
      <c r="BO212" s="226"/>
      <c r="BP212" s="226"/>
    </row>
    <row r="213" spans="2:68" s="214" customFormat="1">
      <c r="B213" s="342"/>
      <c r="C213" s="342"/>
      <c r="D213" s="342"/>
      <c r="E213" s="342"/>
      <c r="F213" s="342"/>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c r="BA213" s="226"/>
      <c r="BB213" s="226"/>
      <c r="BC213" s="226"/>
      <c r="BD213" s="226"/>
      <c r="BE213" s="226"/>
      <c r="BF213" s="226"/>
      <c r="BG213" s="226"/>
      <c r="BH213" s="226"/>
      <c r="BI213" s="226"/>
      <c r="BJ213" s="226"/>
      <c r="BK213" s="226"/>
      <c r="BL213" s="226"/>
      <c r="BM213" s="226"/>
      <c r="BN213" s="226"/>
      <c r="BO213" s="226"/>
      <c r="BP213" s="226"/>
    </row>
    <row r="214" spans="2:68" s="214" customFormat="1">
      <c r="B214" s="342"/>
      <c r="C214" s="342"/>
      <c r="D214" s="342"/>
      <c r="E214" s="342"/>
      <c r="F214" s="342"/>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226"/>
      <c r="AK214" s="226"/>
      <c r="AL214" s="226"/>
      <c r="AM214" s="226"/>
      <c r="AN214" s="226"/>
      <c r="AO214" s="226"/>
      <c r="AP214" s="226"/>
      <c r="AQ214" s="226"/>
      <c r="AR214" s="226"/>
      <c r="AS214" s="226"/>
      <c r="AT214" s="226"/>
      <c r="AU214" s="226"/>
      <c r="AV214" s="226"/>
      <c r="AW214" s="226"/>
      <c r="AX214" s="226"/>
      <c r="AY214" s="226"/>
      <c r="AZ214" s="226"/>
      <c r="BA214" s="226"/>
      <c r="BB214" s="226"/>
      <c r="BC214" s="226"/>
      <c r="BD214" s="226"/>
      <c r="BE214" s="226"/>
      <c r="BF214" s="226"/>
      <c r="BG214" s="226"/>
      <c r="BH214" s="226"/>
      <c r="BI214" s="226"/>
      <c r="BJ214" s="226"/>
      <c r="BK214" s="226"/>
      <c r="BL214" s="226"/>
      <c r="BM214" s="226"/>
      <c r="BN214" s="226"/>
      <c r="BO214" s="226"/>
      <c r="BP214" s="226"/>
    </row>
    <row r="215" spans="2:68" s="214" customFormat="1">
      <c r="B215" s="342"/>
      <c r="C215" s="342"/>
      <c r="D215" s="342"/>
      <c r="E215" s="342"/>
      <c r="F215" s="342"/>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c r="AS215" s="226"/>
      <c r="AT215" s="226"/>
      <c r="AU215" s="226"/>
      <c r="AV215" s="226"/>
      <c r="AW215" s="226"/>
      <c r="AX215" s="226"/>
      <c r="AY215" s="226"/>
      <c r="AZ215" s="226"/>
      <c r="BA215" s="226"/>
      <c r="BB215" s="226"/>
      <c r="BC215" s="226"/>
      <c r="BD215" s="226"/>
      <c r="BE215" s="226"/>
      <c r="BF215" s="226"/>
      <c r="BG215" s="226"/>
      <c r="BH215" s="226"/>
      <c r="BI215" s="226"/>
      <c r="BJ215" s="226"/>
      <c r="BK215" s="226"/>
      <c r="BL215" s="226"/>
      <c r="BM215" s="226"/>
      <c r="BN215" s="226"/>
      <c r="BO215" s="226"/>
      <c r="BP215" s="226"/>
    </row>
    <row r="216" spans="2:68" s="214" customFormat="1">
      <c r="B216" s="342"/>
      <c r="C216" s="342"/>
      <c r="D216" s="342"/>
      <c r="E216" s="342"/>
      <c r="F216" s="342"/>
      <c r="L216" s="226"/>
      <c r="M216" s="226"/>
      <c r="N216" s="226"/>
      <c r="O216" s="226"/>
      <c r="P216" s="226"/>
      <c r="Q216" s="226"/>
      <c r="R216" s="226"/>
      <c r="S216" s="226"/>
      <c r="T216" s="226"/>
      <c r="U216" s="226"/>
      <c r="V216" s="226"/>
      <c r="W216" s="226"/>
      <c r="X216" s="226"/>
      <c r="Y216" s="226"/>
      <c r="Z216" s="226"/>
      <c r="AA216" s="226"/>
      <c r="AB216" s="226"/>
      <c r="AC216" s="226"/>
      <c r="AD216" s="226"/>
      <c r="AE216" s="226"/>
      <c r="AF216" s="226"/>
      <c r="AG216" s="226"/>
      <c r="AH216" s="226"/>
      <c r="AI216" s="226"/>
      <c r="AJ216" s="226"/>
      <c r="AK216" s="226"/>
      <c r="AL216" s="226"/>
      <c r="AM216" s="226"/>
      <c r="AN216" s="226"/>
      <c r="AO216" s="226"/>
      <c r="AP216" s="226"/>
      <c r="AQ216" s="226"/>
      <c r="AR216" s="226"/>
      <c r="AS216" s="226"/>
      <c r="AT216" s="226"/>
      <c r="AU216" s="226"/>
      <c r="AV216" s="226"/>
      <c r="AW216" s="226"/>
      <c r="AX216" s="226"/>
      <c r="AY216" s="226"/>
      <c r="AZ216" s="226"/>
      <c r="BA216" s="226"/>
      <c r="BB216" s="226"/>
      <c r="BC216" s="226"/>
      <c r="BD216" s="226"/>
      <c r="BE216" s="226"/>
      <c r="BF216" s="226"/>
      <c r="BG216" s="226"/>
      <c r="BH216" s="226"/>
      <c r="BI216" s="226"/>
      <c r="BJ216" s="226"/>
      <c r="BK216" s="226"/>
      <c r="BL216" s="226"/>
      <c r="BM216" s="226"/>
      <c r="BN216" s="226"/>
      <c r="BO216" s="226"/>
      <c r="BP216" s="226"/>
    </row>
    <row r="217" spans="2:68" s="214" customFormat="1">
      <c r="B217" s="342"/>
      <c r="C217" s="342"/>
      <c r="D217" s="342"/>
      <c r="E217" s="342"/>
      <c r="F217" s="342"/>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c r="BI217" s="226"/>
      <c r="BJ217" s="226"/>
      <c r="BK217" s="226"/>
      <c r="BL217" s="226"/>
      <c r="BM217" s="226"/>
      <c r="BN217" s="226"/>
      <c r="BO217" s="226"/>
      <c r="BP217" s="226"/>
    </row>
    <row r="218" spans="2:68" s="214" customFormat="1">
      <c r="B218" s="342"/>
      <c r="C218" s="342"/>
      <c r="D218" s="342"/>
      <c r="E218" s="342"/>
      <c r="F218" s="342"/>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226"/>
      <c r="AK218" s="226"/>
      <c r="AL218" s="226"/>
      <c r="AM218" s="226"/>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c r="BI218" s="226"/>
      <c r="BJ218" s="226"/>
      <c r="BK218" s="226"/>
      <c r="BL218" s="226"/>
      <c r="BM218" s="226"/>
      <c r="BN218" s="226"/>
      <c r="BO218" s="226"/>
      <c r="BP218" s="226"/>
    </row>
    <row r="219" spans="2:68" s="214" customFormat="1">
      <c r="B219" s="342"/>
      <c r="C219" s="342"/>
      <c r="D219" s="342"/>
      <c r="E219" s="342"/>
      <c r="F219" s="342"/>
      <c r="L219" s="226"/>
      <c r="M219" s="226"/>
      <c r="N219" s="226"/>
      <c r="O219" s="226"/>
      <c r="P219" s="226"/>
      <c r="Q219" s="226"/>
      <c r="R219" s="226"/>
      <c r="S219" s="226"/>
      <c r="T219" s="226"/>
      <c r="U219" s="226"/>
      <c r="V219" s="226"/>
      <c r="W219" s="226"/>
      <c r="X219" s="226"/>
      <c r="Y219" s="226"/>
      <c r="Z219" s="226"/>
      <c r="AA219" s="226"/>
      <c r="AB219" s="226"/>
      <c r="AC219" s="226"/>
      <c r="AD219" s="226"/>
      <c r="AE219" s="226"/>
      <c r="AF219" s="226"/>
      <c r="AG219" s="226"/>
      <c r="AH219" s="226"/>
      <c r="AI219" s="226"/>
      <c r="AJ219" s="226"/>
      <c r="AK219" s="226"/>
      <c r="AL219" s="226"/>
      <c r="AM219" s="226"/>
      <c r="AN219" s="226"/>
      <c r="AO219" s="226"/>
      <c r="AP219" s="226"/>
      <c r="AQ219" s="226"/>
      <c r="AR219" s="226"/>
      <c r="AS219" s="226"/>
      <c r="AT219" s="226"/>
      <c r="AU219" s="226"/>
      <c r="AV219" s="226"/>
      <c r="AW219" s="226"/>
      <c r="AX219" s="226"/>
      <c r="AY219" s="226"/>
      <c r="AZ219" s="226"/>
      <c r="BA219" s="226"/>
      <c r="BB219" s="226"/>
      <c r="BC219" s="226"/>
      <c r="BD219" s="226"/>
      <c r="BE219" s="226"/>
      <c r="BF219" s="226"/>
      <c r="BG219" s="226"/>
      <c r="BH219" s="226"/>
      <c r="BI219" s="226"/>
      <c r="BJ219" s="226"/>
      <c r="BK219" s="226"/>
      <c r="BL219" s="226"/>
      <c r="BM219" s="226"/>
      <c r="BN219" s="226"/>
      <c r="BO219" s="226"/>
      <c r="BP219" s="226"/>
    </row>
    <row r="220" spans="2:68" s="214" customFormat="1">
      <c r="B220" s="342"/>
      <c r="C220" s="342"/>
      <c r="D220" s="342"/>
      <c r="E220" s="342"/>
      <c r="F220" s="342"/>
      <c r="L220" s="226"/>
      <c r="M220" s="226"/>
      <c r="N220" s="226"/>
      <c r="O220" s="226"/>
      <c r="P220" s="226"/>
      <c r="Q220" s="226"/>
      <c r="R220" s="226"/>
      <c r="S220" s="226"/>
      <c r="T220" s="226"/>
      <c r="U220" s="226"/>
      <c r="V220" s="226"/>
      <c r="W220" s="226"/>
      <c r="X220" s="226"/>
      <c r="Y220" s="226"/>
      <c r="Z220" s="226"/>
      <c r="AA220" s="226"/>
      <c r="AB220" s="226"/>
      <c r="AC220" s="226"/>
      <c r="AD220" s="226"/>
      <c r="AE220" s="226"/>
      <c r="AF220" s="226"/>
      <c r="AG220" s="226"/>
      <c r="AH220" s="226"/>
      <c r="AI220" s="226"/>
      <c r="AJ220" s="226"/>
      <c r="AK220" s="226"/>
      <c r="AL220" s="226"/>
      <c r="AM220" s="226"/>
      <c r="AN220" s="226"/>
      <c r="AO220" s="226"/>
      <c r="AP220" s="226"/>
      <c r="AQ220" s="226"/>
      <c r="AR220" s="226"/>
      <c r="AS220" s="226"/>
      <c r="AT220" s="226"/>
      <c r="AU220" s="226"/>
      <c r="AV220" s="226"/>
      <c r="AW220" s="226"/>
      <c r="AX220" s="226"/>
      <c r="AY220" s="226"/>
      <c r="AZ220" s="226"/>
      <c r="BA220" s="226"/>
      <c r="BB220" s="226"/>
      <c r="BC220" s="226"/>
      <c r="BD220" s="226"/>
      <c r="BE220" s="226"/>
      <c r="BF220" s="226"/>
      <c r="BG220" s="226"/>
      <c r="BH220" s="226"/>
      <c r="BI220" s="226"/>
      <c r="BJ220" s="226"/>
      <c r="BK220" s="226"/>
      <c r="BL220" s="226"/>
      <c r="BM220" s="226"/>
      <c r="BN220" s="226"/>
      <c r="BO220" s="226"/>
      <c r="BP220" s="226"/>
    </row>
    <row r="221" spans="2:68" s="214" customFormat="1">
      <c r="B221" s="342"/>
      <c r="C221" s="342"/>
      <c r="D221" s="342"/>
      <c r="E221" s="342"/>
      <c r="F221" s="342"/>
      <c r="L221" s="226"/>
      <c r="M221" s="226"/>
      <c r="N221" s="226"/>
      <c r="O221" s="226"/>
      <c r="P221" s="226"/>
      <c r="Q221" s="226"/>
      <c r="R221" s="226"/>
      <c r="S221" s="226"/>
      <c r="T221" s="226"/>
      <c r="U221" s="226"/>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c r="BI221" s="226"/>
      <c r="BJ221" s="226"/>
      <c r="BK221" s="226"/>
      <c r="BL221" s="226"/>
      <c r="BM221" s="226"/>
      <c r="BN221" s="226"/>
      <c r="BO221" s="226"/>
      <c r="BP221" s="226"/>
    </row>
    <row r="222" spans="2:68" s="214" customFormat="1">
      <c r="B222" s="342"/>
      <c r="C222" s="342"/>
      <c r="D222" s="342"/>
      <c r="E222" s="342"/>
      <c r="F222" s="342"/>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c r="BI222" s="226"/>
      <c r="BJ222" s="226"/>
      <c r="BK222" s="226"/>
      <c r="BL222" s="226"/>
      <c r="BM222" s="226"/>
      <c r="BN222" s="226"/>
      <c r="BO222" s="226"/>
      <c r="BP222" s="226"/>
    </row>
    <row r="223" spans="2:68" s="214" customFormat="1">
      <c r="B223" s="342"/>
      <c r="C223" s="342"/>
      <c r="D223" s="342"/>
      <c r="E223" s="342"/>
      <c r="F223" s="342"/>
      <c r="L223" s="226"/>
      <c r="M223" s="226"/>
      <c r="N223" s="226"/>
      <c r="O223" s="226"/>
      <c r="P223" s="226"/>
      <c r="Q223" s="226"/>
      <c r="R223" s="226"/>
      <c r="S223" s="226"/>
      <c r="T223" s="226"/>
      <c r="U223" s="226"/>
      <c r="V223" s="226"/>
      <c r="W223" s="226"/>
      <c r="X223" s="226"/>
      <c r="Y223" s="226"/>
      <c r="Z223" s="226"/>
      <c r="AA223" s="226"/>
      <c r="AB223" s="226"/>
      <c r="AC223" s="226"/>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6"/>
      <c r="AY223" s="226"/>
      <c r="AZ223" s="226"/>
      <c r="BA223" s="226"/>
      <c r="BB223" s="226"/>
      <c r="BC223" s="226"/>
      <c r="BD223" s="226"/>
      <c r="BE223" s="226"/>
      <c r="BF223" s="226"/>
      <c r="BG223" s="226"/>
      <c r="BH223" s="226"/>
      <c r="BI223" s="226"/>
      <c r="BJ223" s="226"/>
      <c r="BK223" s="226"/>
      <c r="BL223" s="226"/>
      <c r="BM223" s="226"/>
      <c r="BN223" s="226"/>
      <c r="BO223" s="226"/>
      <c r="BP223" s="226"/>
    </row>
    <row r="224" spans="2:68" s="214" customFormat="1">
      <c r="B224" s="342"/>
      <c r="C224" s="342"/>
      <c r="D224" s="342"/>
      <c r="E224" s="342"/>
      <c r="F224" s="342"/>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26"/>
      <c r="AL224" s="226"/>
      <c r="AM224" s="226"/>
      <c r="AN224" s="226"/>
      <c r="AO224" s="226"/>
      <c r="AP224" s="226"/>
      <c r="AQ224" s="226"/>
      <c r="AR224" s="226"/>
      <c r="AS224" s="226"/>
      <c r="AT224" s="226"/>
      <c r="AU224" s="226"/>
      <c r="AV224" s="226"/>
      <c r="AW224" s="226"/>
      <c r="AX224" s="226"/>
      <c r="AY224" s="226"/>
      <c r="AZ224" s="226"/>
      <c r="BA224" s="226"/>
      <c r="BB224" s="226"/>
      <c r="BC224" s="226"/>
      <c r="BD224" s="226"/>
      <c r="BE224" s="226"/>
      <c r="BF224" s="226"/>
      <c r="BG224" s="226"/>
      <c r="BH224" s="226"/>
      <c r="BI224" s="226"/>
      <c r="BJ224" s="226"/>
      <c r="BK224" s="226"/>
      <c r="BL224" s="226"/>
      <c r="BM224" s="226"/>
      <c r="BN224" s="226"/>
      <c r="BO224" s="226"/>
      <c r="BP224" s="226"/>
    </row>
    <row r="225" spans="2:68" s="214" customFormat="1">
      <c r="B225" s="342"/>
      <c r="C225" s="342"/>
      <c r="D225" s="342"/>
      <c r="E225" s="342"/>
      <c r="F225" s="342"/>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226"/>
      <c r="BE225" s="226"/>
      <c r="BF225" s="226"/>
      <c r="BG225" s="226"/>
      <c r="BH225" s="226"/>
      <c r="BI225" s="226"/>
      <c r="BJ225" s="226"/>
      <c r="BK225" s="226"/>
      <c r="BL225" s="226"/>
      <c r="BM225" s="226"/>
      <c r="BN225" s="226"/>
      <c r="BO225" s="226"/>
      <c r="BP225" s="226"/>
    </row>
    <row r="226" spans="2:68" s="214" customFormat="1">
      <c r="B226" s="342"/>
      <c r="C226" s="342"/>
      <c r="D226" s="342"/>
      <c r="E226" s="342"/>
      <c r="F226" s="342"/>
      <c r="L226" s="226"/>
      <c r="M226" s="226"/>
      <c r="N226" s="226"/>
      <c r="O226" s="226"/>
      <c r="P226" s="226"/>
      <c r="Q226" s="226"/>
      <c r="R226" s="226"/>
      <c r="S226" s="226"/>
      <c r="T226" s="226"/>
      <c r="U226" s="226"/>
      <c r="V226" s="226"/>
      <c r="W226" s="226"/>
      <c r="X226" s="226"/>
      <c r="Y226" s="226"/>
      <c r="Z226" s="226"/>
      <c r="AA226" s="226"/>
      <c r="AB226" s="226"/>
      <c r="AC226" s="226"/>
      <c r="AD226" s="226"/>
      <c r="AE226" s="226"/>
      <c r="AF226" s="226"/>
      <c r="AG226" s="226"/>
      <c r="AH226" s="226"/>
      <c r="AI226" s="226"/>
      <c r="AJ226" s="226"/>
      <c r="AK226" s="226"/>
      <c r="AL226" s="226"/>
      <c r="AM226" s="226"/>
      <c r="AN226" s="226"/>
      <c r="AO226" s="226"/>
      <c r="AP226" s="226"/>
      <c r="AQ226" s="226"/>
      <c r="AR226" s="226"/>
      <c r="AS226" s="226"/>
      <c r="AT226" s="226"/>
      <c r="AU226" s="226"/>
      <c r="AV226" s="226"/>
      <c r="AW226" s="226"/>
      <c r="AX226" s="226"/>
      <c r="AY226" s="226"/>
      <c r="AZ226" s="226"/>
      <c r="BA226" s="226"/>
      <c r="BB226" s="226"/>
      <c r="BC226" s="226"/>
      <c r="BD226" s="226"/>
      <c r="BE226" s="226"/>
      <c r="BF226" s="226"/>
      <c r="BG226" s="226"/>
      <c r="BH226" s="226"/>
      <c r="BI226" s="226"/>
      <c r="BJ226" s="226"/>
      <c r="BK226" s="226"/>
      <c r="BL226" s="226"/>
      <c r="BM226" s="226"/>
      <c r="BN226" s="226"/>
      <c r="BO226" s="226"/>
      <c r="BP226" s="226"/>
    </row>
    <row r="227" spans="2:68" s="214" customFormat="1">
      <c r="B227" s="342"/>
      <c r="C227" s="342"/>
      <c r="D227" s="342"/>
      <c r="E227" s="342"/>
      <c r="F227" s="342"/>
      <c r="L227" s="226"/>
      <c r="M227" s="226"/>
      <c r="N227" s="226"/>
      <c r="O227" s="226"/>
      <c r="P227" s="226"/>
      <c r="Q227" s="226"/>
      <c r="R227" s="226"/>
      <c r="S227" s="226"/>
      <c r="T227" s="226"/>
      <c r="U227" s="226"/>
      <c r="V227" s="226"/>
      <c r="W227" s="226"/>
      <c r="X227" s="226"/>
      <c r="Y227" s="226"/>
      <c r="Z227" s="226"/>
      <c r="AA227" s="226"/>
      <c r="AB227" s="226"/>
      <c r="AC227" s="226"/>
      <c r="AD227" s="226"/>
      <c r="AE227" s="226"/>
      <c r="AF227" s="226"/>
      <c r="AG227" s="226"/>
      <c r="AH227" s="226"/>
      <c r="AI227" s="226"/>
      <c r="AJ227" s="226"/>
      <c r="AK227" s="226"/>
      <c r="AL227" s="226"/>
      <c r="AM227" s="226"/>
      <c r="AN227" s="226"/>
      <c r="AO227" s="226"/>
      <c r="AP227" s="226"/>
      <c r="AQ227" s="226"/>
      <c r="AR227" s="226"/>
      <c r="AS227" s="226"/>
      <c r="AT227" s="226"/>
      <c r="AU227" s="226"/>
      <c r="AV227" s="226"/>
      <c r="AW227" s="226"/>
      <c r="AX227" s="226"/>
      <c r="AY227" s="226"/>
      <c r="AZ227" s="226"/>
      <c r="BA227" s="226"/>
      <c r="BB227" s="226"/>
      <c r="BC227" s="226"/>
      <c r="BD227" s="226"/>
      <c r="BE227" s="226"/>
      <c r="BF227" s="226"/>
      <c r="BG227" s="226"/>
      <c r="BH227" s="226"/>
      <c r="BI227" s="226"/>
      <c r="BJ227" s="226"/>
      <c r="BK227" s="226"/>
      <c r="BL227" s="226"/>
      <c r="BM227" s="226"/>
      <c r="BN227" s="226"/>
      <c r="BO227" s="226"/>
      <c r="BP227" s="226"/>
    </row>
    <row r="228" spans="2:68" s="214" customFormat="1">
      <c r="B228" s="342"/>
      <c r="C228" s="342"/>
      <c r="D228" s="342"/>
      <c r="E228" s="342"/>
      <c r="F228" s="342"/>
      <c r="L228" s="226"/>
      <c r="M228" s="226"/>
      <c r="N228" s="226"/>
      <c r="O228" s="226"/>
      <c r="P228" s="226"/>
      <c r="Q228" s="226"/>
      <c r="R228" s="226"/>
      <c r="S228" s="226"/>
      <c r="T228" s="226"/>
      <c r="U228" s="226"/>
      <c r="V228" s="226"/>
      <c r="W228" s="226"/>
      <c r="X228" s="226"/>
      <c r="Y228" s="226"/>
      <c r="Z228" s="226"/>
      <c r="AA228" s="226"/>
      <c r="AB228" s="226"/>
      <c r="AC228" s="226"/>
      <c r="AD228" s="226"/>
      <c r="AE228" s="226"/>
      <c r="AF228" s="226"/>
      <c r="AG228" s="226"/>
      <c r="AH228" s="226"/>
      <c r="AI228" s="226"/>
      <c r="AJ228" s="226"/>
      <c r="AK228" s="226"/>
      <c r="AL228" s="226"/>
      <c r="AM228" s="226"/>
      <c r="AN228" s="226"/>
      <c r="AO228" s="226"/>
      <c r="AP228" s="226"/>
      <c r="AQ228" s="226"/>
      <c r="AR228" s="226"/>
      <c r="AS228" s="226"/>
      <c r="AT228" s="226"/>
      <c r="AU228" s="226"/>
      <c r="AV228" s="226"/>
      <c r="AW228" s="226"/>
      <c r="AX228" s="226"/>
      <c r="AY228" s="226"/>
      <c r="AZ228" s="226"/>
      <c r="BA228" s="226"/>
      <c r="BB228" s="226"/>
      <c r="BC228" s="226"/>
      <c r="BD228" s="226"/>
      <c r="BE228" s="226"/>
      <c r="BF228" s="226"/>
      <c r="BG228" s="226"/>
      <c r="BH228" s="226"/>
      <c r="BI228" s="226"/>
      <c r="BJ228" s="226"/>
      <c r="BK228" s="226"/>
      <c r="BL228" s="226"/>
      <c r="BM228" s="226"/>
      <c r="BN228" s="226"/>
      <c r="BO228" s="226"/>
      <c r="BP228" s="226"/>
    </row>
    <row r="229" spans="2:68" s="214" customFormat="1">
      <c r="B229" s="342"/>
      <c r="C229" s="342"/>
      <c r="D229" s="342"/>
      <c r="E229" s="342"/>
      <c r="F229" s="342"/>
      <c r="L229" s="226"/>
      <c r="M229" s="226"/>
      <c r="N229" s="226"/>
      <c r="O229" s="226"/>
      <c r="P229" s="226"/>
      <c r="Q229" s="226"/>
      <c r="R229" s="226"/>
      <c r="S229" s="226"/>
      <c r="T229" s="226"/>
      <c r="U229" s="226"/>
      <c r="V229" s="226"/>
      <c r="W229" s="226"/>
      <c r="X229" s="226"/>
      <c r="Y229" s="226"/>
      <c r="Z229" s="226"/>
      <c r="AA229" s="226"/>
      <c r="AB229" s="226"/>
      <c r="AC229" s="226"/>
      <c r="AD229" s="226"/>
      <c r="AE229" s="226"/>
      <c r="AF229" s="226"/>
      <c r="AG229" s="226"/>
      <c r="AH229" s="226"/>
      <c r="AI229" s="226"/>
      <c r="AJ229" s="226"/>
      <c r="AK229" s="226"/>
      <c r="AL229" s="226"/>
      <c r="AM229" s="226"/>
      <c r="AN229" s="226"/>
      <c r="AO229" s="226"/>
      <c r="AP229" s="226"/>
      <c r="AQ229" s="226"/>
      <c r="AR229" s="226"/>
      <c r="AS229" s="226"/>
      <c r="AT229" s="226"/>
      <c r="AU229" s="226"/>
      <c r="AV229" s="226"/>
      <c r="AW229" s="226"/>
      <c r="AX229" s="226"/>
      <c r="AY229" s="226"/>
      <c r="AZ229" s="226"/>
      <c r="BA229" s="226"/>
      <c r="BB229" s="226"/>
      <c r="BC229" s="226"/>
      <c r="BD229" s="226"/>
      <c r="BE229" s="226"/>
      <c r="BF229" s="226"/>
      <c r="BG229" s="226"/>
      <c r="BH229" s="226"/>
      <c r="BI229" s="226"/>
      <c r="BJ229" s="226"/>
      <c r="BK229" s="226"/>
      <c r="BL229" s="226"/>
      <c r="BM229" s="226"/>
      <c r="BN229" s="226"/>
      <c r="BO229" s="226"/>
      <c r="BP229" s="226"/>
    </row>
    <row r="230" spans="2:68" s="214" customFormat="1">
      <c r="B230" s="342"/>
      <c r="C230" s="342"/>
      <c r="D230" s="342"/>
      <c r="E230" s="342"/>
      <c r="F230" s="342"/>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26"/>
      <c r="AL230" s="226"/>
      <c r="AM230" s="226"/>
      <c r="AN230" s="226"/>
      <c r="AO230" s="226"/>
      <c r="AP230" s="226"/>
      <c r="AQ230" s="226"/>
      <c r="AR230" s="226"/>
      <c r="AS230" s="226"/>
      <c r="AT230" s="226"/>
      <c r="AU230" s="226"/>
      <c r="AV230" s="226"/>
      <c r="AW230" s="226"/>
      <c r="AX230" s="226"/>
      <c r="AY230" s="226"/>
      <c r="AZ230" s="226"/>
      <c r="BA230" s="226"/>
      <c r="BB230" s="226"/>
      <c r="BC230" s="226"/>
      <c r="BD230" s="226"/>
      <c r="BE230" s="226"/>
      <c r="BF230" s="226"/>
      <c r="BG230" s="226"/>
      <c r="BH230" s="226"/>
      <c r="BI230" s="226"/>
      <c r="BJ230" s="226"/>
      <c r="BK230" s="226"/>
      <c r="BL230" s="226"/>
      <c r="BM230" s="226"/>
      <c r="BN230" s="226"/>
      <c r="BO230" s="226"/>
      <c r="BP230" s="226"/>
    </row>
    <row r="231" spans="2:68" s="214" customFormat="1">
      <c r="B231" s="342"/>
      <c r="C231" s="342"/>
      <c r="D231" s="342"/>
      <c r="E231" s="342"/>
      <c r="F231" s="342"/>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226"/>
      <c r="BH231" s="226"/>
      <c r="BI231" s="226"/>
      <c r="BJ231" s="226"/>
      <c r="BK231" s="226"/>
      <c r="BL231" s="226"/>
      <c r="BM231" s="226"/>
      <c r="BN231" s="226"/>
      <c r="BO231" s="226"/>
      <c r="BP231" s="226"/>
    </row>
    <row r="232" spans="2:68" s="214" customFormat="1">
      <c r="B232" s="342"/>
      <c r="C232" s="342"/>
      <c r="D232" s="342"/>
      <c r="E232" s="342"/>
      <c r="F232" s="342"/>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26"/>
      <c r="AZ232" s="226"/>
      <c r="BA232" s="226"/>
      <c r="BB232" s="226"/>
      <c r="BC232" s="226"/>
      <c r="BD232" s="226"/>
      <c r="BE232" s="226"/>
      <c r="BF232" s="226"/>
      <c r="BG232" s="226"/>
      <c r="BH232" s="226"/>
      <c r="BI232" s="226"/>
      <c r="BJ232" s="226"/>
      <c r="BK232" s="226"/>
      <c r="BL232" s="226"/>
      <c r="BM232" s="226"/>
      <c r="BN232" s="226"/>
      <c r="BO232" s="226"/>
      <c r="BP232" s="226"/>
    </row>
    <row r="233" spans="2:68" s="214" customFormat="1">
      <c r="B233" s="342"/>
      <c r="C233" s="342"/>
      <c r="D233" s="342"/>
      <c r="E233" s="342"/>
      <c r="F233" s="342"/>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6"/>
      <c r="AT233" s="226"/>
      <c r="AU233" s="226"/>
      <c r="AV233" s="226"/>
      <c r="AW233" s="226"/>
      <c r="AX233" s="226"/>
      <c r="AY233" s="226"/>
      <c r="AZ233" s="226"/>
      <c r="BA233" s="226"/>
      <c r="BB233" s="226"/>
      <c r="BC233" s="226"/>
      <c r="BD233" s="226"/>
      <c r="BE233" s="226"/>
      <c r="BF233" s="226"/>
      <c r="BG233" s="226"/>
      <c r="BH233" s="226"/>
      <c r="BI233" s="226"/>
      <c r="BJ233" s="226"/>
      <c r="BK233" s="226"/>
      <c r="BL233" s="226"/>
      <c r="BM233" s="226"/>
      <c r="BN233" s="226"/>
      <c r="BO233" s="226"/>
      <c r="BP233" s="226"/>
    </row>
    <row r="234" spans="2:68" s="214" customFormat="1">
      <c r="B234" s="342"/>
      <c r="C234" s="342"/>
      <c r="D234" s="342"/>
      <c r="E234" s="342"/>
      <c r="F234" s="342"/>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c r="AK234" s="226"/>
      <c r="AL234" s="226"/>
      <c r="AM234" s="226"/>
      <c r="AN234" s="226"/>
      <c r="AO234" s="226"/>
      <c r="AP234" s="226"/>
      <c r="AQ234" s="226"/>
      <c r="AR234" s="226"/>
      <c r="AS234" s="226"/>
      <c r="AT234" s="226"/>
      <c r="AU234" s="226"/>
      <c r="AV234" s="226"/>
      <c r="AW234" s="226"/>
      <c r="AX234" s="226"/>
      <c r="AY234" s="226"/>
      <c r="AZ234" s="226"/>
      <c r="BA234" s="226"/>
      <c r="BB234" s="226"/>
      <c r="BC234" s="226"/>
      <c r="BD234" s="226"/>
      <c r="BE234" s="226"/>
      <c r="BF234" s="226"/>
      <c r="BG234" s="226"/>
      <c r="BH234" s="226"/>
      <c r="BI234" s="226"/>
      <c r="BJ234" s="226"/>
      <c r="BK234" s="226"/>
      <c r="BL234" s="226"/>
      <c r="BM234" s="226"/>
      <c r="BN234" s="226"/>
      <c r="BO234" s="226"/>
      <c r="BP234" s="226"/>
    </row>
    <row r="235" spans="2:68" s="214" customFormat="1">
      <c r="B235" s="342"/>
      <c r="C235" s="342"/>
      <c r="D235" s="342"/>
      <c r="E235" s="342"/>
      <c r="F235" s="342"/>
      <c r="L235" s="226"/>
      <c r="M235" s="226"/>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226"/>
      <c r="AL235" s="226"/>
      <c r="AM235" s="226"/>
      <c r="AN235" s="226"/>
      <c r="AO235" s="226"/>
      <c r="AP235" s="226"/>
      <c r="AQ235" s="226"/>
      <c r="AR235" s="226"/>
      <c r="AS235" s="226"/>
      <c r="AT235" s="226"/>
      <c r="AU235" s="226"/>
      <c r="AV235" s="226"/>
      <c r="AW235" s="226"/>
      <c r="AX235" s="226"/>
      <c r="AY235" s="226"/>
      <c r="AZ235" s="226"/>
      <c r="BA235" s="226"/>
      <c r="BB235" s="226"/>
      <c r="BC235" s="226"/>
      <c r="BD235" s="226"/>
      <c r="BE235" s="226"/>
      <c r="BF235" s="226"/>
      <c r="BG235" s="226"/>
      <c r="BH235" s="226"/>
      <c r="BI235" s="226"/>
      <c r="BJ235" s="226"/>
      <c r="BK235" s="226"/>
      <c r="BL235" s="226"/>
      <c r="BM235" s="226"/>
      <c r="BN235" s="226"/>
      <c r="BO235" s="226"/>
      <c r="BP235" s="226"/>
    </row>
    <row r="236" spans="2:68" s="214" customFormat="1">
      <c r="B236" s="342"/>
      <c r="C236" s="342"/>
      <c r="D236" s="342"/>
      <c r="E236" s="342"/>
      <c r="F236" s="342"/>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6"/>
      <c r="AT236" s="226"/>
      <c r="AU236" s="226"/>
      <c r="AV236" s="226"/>
      <c r="AW236" s="226"/>
      <c r="AX236" s="226"/>
      <c r="AY236" s="226"/>
      <c r="AZ236" s="226"/>
      <c r="BA236" s="226"/>
      <c r="BB236" s="226"/>
      <c r="BC236" s="226"/>
      <c r="BD236" s="226"/>
      <c r="BE236" s="226"/>
      <c r="BF236" s="226"/>
      <c r="BG236" s="226"/>
      <c r="BH236" s="226"/>
      <c r="BI236" s="226"/>
      <c r="BJ236" s="226"/>
      <c r="BK236" s="226"/>
      <c r="BL236" s="226"/>
      <c r="BM236" s="226"/>
      <c r="BN236" s="226"/>
      <c r="BO236" s="226"/>
      <c r="BP236" s="226"/>
    </row>
    <row r="237" spans="2:68" s="214" customFormat="1">
      <c r="B237" s="342"/>
      <c r="C237" s="342"/>
      <c r="D237" s="342"/>
      <c r="E237" s="342"/>
      <c r="F237" s="342"/>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c r="AS237" s="226"/>
      <c r="AT237" s="226"/>
      <c r="AU237" s="226"/>
      <c r="AV237" s="226"/>
      <c r="AW237" s="226"/>
      <c r="AX237" s="226"/>
      <c r="AY237" s="226"/>
      <c r="AZ237" s="226"/>
      <c r="BA237" s="226"/>
      <c r="BB237" s="226"/>
      <c r="BC237" s="226"/>
      <c r="BD237" s="226"/>
      <c r="BE237" s="226"/>
      <c r="BF237" s="226"/>
      <c r="BG237" s="226"/>
      <c r="BH237" s="226"/>
      <c r="BI237" s="226"/>
      <c r="BJ237" s="226"/>
      <c r="BK237" s="226"/>
      <c r="BL237" s="226"/>
      <c r="BM237" s="226"/>
      <c r="BN237" s="226"/>
      <c r="BO237" s="226"/>
      <c r="BP237" s="226"/>
    </row>
    <row r="238" spans="2:68" s="214" customFormat="1">
      <c r="B238" s="342"/>
      <c r="C238" s="342"/>
      <c r="D238" s="342"/>
      <c r="E238" s="342"/>
      <c r="F238" s="342"/>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226"/>
      <c r="BH238" s="226"/>
      <c r="BI238" s="226"/>
      <c r="BJ238" s="226"/>
      <c r="BK238" s="226"/>
      <c r="BL238" s="226"/>
      <c r="BM238" s="226"/>
      <c r="BN238" s="226"/>
      <c r="BO238" s="226"/>
      <c r="BP238" s="226"/>
    </row>
    <row r="239" spans="2:68" s="214" customFormat="1">
      <c r="B239" s="342"/>
      <c r="C239" s="342"/>
      <c r="D239" s="342"/>
      <c r="E239" s="342"/>
      <c r="F239" s="342"/>
      <c r="L239" s="226"/>
      <c r="M239" s="226"/>
      <c r="N239" s="226"/>
      <c r="O239" s="226"/>
      <c r="P239" s="226"/>
      <c r="Q239" s="226"/>
      <c r="R239" s="226"/>
      <c r="S239" s="226"/>
      <c r="T239" s="226"/>
      <c r="U239" s="226"/>
      <c r="V239" s="226"/>
      <c r="W239" s="226"/>
      <c r="X239" s="226"/>
      <c r="Y239" s="226"/>
      <c r="Z239" s="226"/>
      <c r="AA239" s="226"/>
      <c r="AB239" s="226"/>
      <c r="AC239" s="226"/>
      <c r="AD239" s="226"/>
      <c r="AE239" s="226"/>
      <c r="AF239" s="226"/>
      <c r="AG239" s="226"/>
      <c r="AH239" s="226"/>
      <c r="AI239" s="226"/>
      <c r="AJ239" s="226"/>
      <c r="AK239" s="226"/>
      <c r="AL239" s="226"/>
      <c r="AM239" s="226"/>
      <c r="AN239" s="226"/>
      <c r="AO239" s="226"/>
      <c r="AP239" s="226"/>
      <c r="AQ239" s="226"/>
      <c r="AR239" s="226"/>
      <c r="AS239" s="226"/>
      <c r="AT239" s="226"/>
      <c r="AU239" s="226"/>
      <c r="AV239" s="226"/>
      <c r="AW239" s="226"/>
      <c r="AX239" s="226"/>
      <c r="AY239" s="226"/>
      <c r="AZ239" s="226"/>
      <c r="BA239" s="226"/>
      <c r="BB239" s="226"/>
      <c r="BC239" s="226"/>
      <c r="BD239" s="226"/>
      <c r="BE239" s="226"/>
      <c r="BF239" s="226"/>
      <c r="BG239" s="226"/>
      <c r="BH239" s="226"/>
      <c r="BI239" s="226"/>
      <c r="BJ239" s="226"/>
      <c r="BK239" s="226"/>
      <c r="BL239" s="226"/>
      <c r="BM239" s="226"/>
      <c r="BN239" s="226"/>
      <c r="BO239" s="226"/>
      <c r="BP239" s="226"/>
    </row>
    <row r="240" spans="2:68" s="214" customFormat="1">
      <c r="B240" s="342"/>
      <c r="C240" s="342"/>
      <c r="D240" s="342"/>
      <c r="E240" s="342"/>
      <c r="F240" s="342"/>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226"/>
      <c r="BH240" s="226"/>
      <c r="BI240" s="226"/>
      <c r="BJ240" s="226"/>
      <c r="BK240" s="226"/>
      <c r="BL240" s="226"/>
      <c r="BM240" s="226"/>
      <c r="BN240" s="226"/>
      <c r="BO240" s="226"/>
      <c r="BP240" s="226"/>
    </row>
    <row r="241" spans="2:68" s="214" customFormat="1">
      <c r="B241" s="342"/>
      <c r="C241" s="342"/>
      <c r="D241" s="342"/>
      <c r="E241" s="342"/>
      <c r="F241" s="342"/>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226"/>
      <c r="BH241" s="226"/>
      <c r="BI241" s="226"/>
      <c r="BJ241" s="226"/>
      <c r="BK241" s="226"/>
      <c r="BL241" s="226"/>
      <c r="BM241" s="226"/>
      <c r="BN241" s="226"/>
      <c r="BO241" s="226"/>
      <c r="BP241" s="226"/>
    </row>
    <row r="242" spans="2:68" s="214" customFormat="1">
      <c r="B242" s="342"/>
      <c r="C242" s="342"/>
      <c r="D242" s="342"/>
      <c r="E242" s="342"/>
      <c r="F242" s="342"/>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26"/>
      <c r="BK242" s="226"/>
      <c r="BL242" s="226"/>
      <c r="BM242" s="226"/>
      <c r="BN242" s="226"/>
      <c r="BO242" s="226"/>
      <c r="BP242" s="226"/>
    </row>
    <row r="243" spans="2:68" s="214" customFormat="1">
      <c r="B243" s="342"/>
      <c r="C243" s="342"/>
      <c r="D243" s="342"/>
      <c r="E243" s="342"/>
      <c r="F243" s="342"/>
      <c r="L243" s="226"/>
      <c r="M243" s="226"/>
      <c r="N243" s="226"/>
      <c r="O243" s="226"/>
      <c r="P243" s="226"/>
      <c r="Q243" s="226"/>
      <c r="R243" s="226"/>
      <c r="S243" s="226"/>
      <c r="T243" s="226"/>
      <c r="U243" s="226"/>
      <c r="V243" s="226"/>
      <c r="W243" s="226"/>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226"/>
      <c r="BH243" s="226"/>
      <c r="BI243" s="226"/>
      <c r="BJ243" s="226"/>
      <c r="BK243" s="226"/>
      <c r="BL243" s="226"/>
      <c r="BM243" s="226"/>
      <c r="BN243" s="226"/>
      <c r="BO243" s="226"/>
      <c r="BP243" s="226"/>
    </row>
    <row r="244" spans="2:68" s="214" customFormat="1">
      <c r="B244" s="342"/>
      <c r="C244" s="342"/>
      <c r="D244" s="342"/>
      <c r="E244" s="342"/>
      <c r="F244" s="342"/>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row>
    <row r="245" spans="2:68" s="214" customFormat="1">
      <c r="B245" s="342"/>
      <c r="C245" s="342"/>
      <c r="D245" s="342"/>
      <c r="E245" s="342"/>
      <c r="F245" s="342"/>
      <c r="L245" s="226"/>
      <c r="M245" s="226"/>
      <c r="N245" s="226"/>
      <c r="O245" s="226"/>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row>
    <row r="246" spans="2:68" s="214" customFormat="1">
      <c r="B246" s="342"/>
      <c r="C246" s="342"/>
      <c r="D246" s="342"/>
      <c r="E246" s="342"/>
      <c r="F246" s="342"/>
      <c r="L246" s="226"/>
      <c r="M246" s="226"/>
      <c r="N246" s="226"/>
      <c r="O246" s="226"/>
      <c r="P246" s="226"/>
      <c r="Q246" s="226"/>
      <c r="R246" s="226"/>
      <c r="S246" s="226"/>
      <c r="T246" s="226"/>
      <c r="U246" s="226"/>
      <c r="V246" s="226"/>
      <c r="W246" s="226"/>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226"/>
      <c r="BH246" s="226"/>
      <c r="BI246" s="226"/>
      <c r="BJ246" s="226"/>
      <c r="BK246" s="226"/>
      <c r="BL246" s="226"/>
      <c r="BM246" s="226"/>
      <c r="BN246" s="226"/>
      <c r="BO246" s="226"/>
      <c r="BP246" s="226"/>
    </row>
    <row r="247" spans="2:68" s="214" customFormat="1">
      <c r="B247" s="342"/>
      <c r="C247" s="342"/>
      <c r="D247" s="342"/>
      <c r="E247" s="342"/>
      <c r="F247" s="342"/>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26"/>
      <c r="BK247" s="226"/>
      <c r="BL247" s="226"/>
      <c r="BM247" s="226"/>
      <c r="BN247" s="226"/>
      <c r="BO247" s="226"/>
      <c r="BP247" s="226"/>
    </row>
    <row r="248" spans="2:68" s="214" customFormat="1">
      <c r="B248" s="342"/>
      <c r="C248" s="342"/>
      <c r="D248" s="342"/>
      <c r="E248" s="342"/>
      <c r="F248" s="342"/>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c r="BM248" s="226"/>
      <c r="BN248" s="226"/>
      <c r="BO248" s="226"/>
      <c r="BP248" s="226"/>
    </row>
    <row r="249" spans="2:68" s="214" customFormat="1">
      <c r="B249" s="342"/>
      <c r="C249" s="342"/>
      <c r="D249" s="342"/>
      <c r="E249" s="342"/>
      <c r="F249" s="342"/>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26"/>
      <c r="BK249" s="226"/>
      <c r="BL249" s="226"/>
      <c r="BM249" s="226"/>
      <c r="BN249" s="226"/>
      <c r="BO249" s="226"/>
      <c r="BP249" s="226"/>
    </row>
    <row r="250" spans="2:68" s="214" customFormat="1">
      <c r="B250" s="342"/>
      <c r="C250" s="342"/>
      <c r="D250" s="342"/>
      <c r="E250" s="342"/>
      <c r="F250" s="342"/>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26"/>
      <c r="BK250" s="226"/>
      <c r="BL250" s="226"/>
      <c r="BM250" s="226"/>
      <c r="BN250" s="226"/>
      <c r="BO250" s="226"/>
      <c r="BP250" s="226"/>
    </row>
    <row r="251" spans="2:68" s="214" customFormat="1">
      <c r="B251" s="342"/>
      <c r="C251" s="342"/>
      <c r="D251" s="342"/>
      <c r="E251" s="342"/>
      <c r="F251" s="342"/>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26"/>
      <c r="BK251" s="226"/>
      <c r="BL251" s="226"/>
      <c r="BM251" s="226"/>
      <c r="BN251" s="226"/>
      <c r="BO251" s="226"/>
      <c r="BP251" s="226"/>
    </row>
    <row r="252" spans="2:68" s="214" customFormat="1">
      <c r="B252" s="342"/>
      <c r="C252" s="342"/>
      <c r="D252" s="342"/>
      <c r="E252" s="342"/>
      <c r="F252" s="342"/>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226"/>
      <c r="BH252" s="226"/>
      <c r="BI252" s="226"/>
      <c r="BJ252" s="226"/>
      <c r="BK252" s="226"/>
      <c r="BL252" s="226"/>
      <c r="BM252" s="226"/>
      <c r="BN252" s="226"/>
      <c r="BO252" s="226"/>
      <c r="BP252" s="226"/>
    </row>
    <row r="253" spans="2:68" s="214" customFormat="1">
      <c r="B253" s="342"/>
      <c r="C253" s="342"/>
      <c r="D253" s="342"/>
      <c r="E253" s="342"/>
      <c r="F253" s="342"/>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226"/>
      <c r="BH253" s="226"/>
      <c r="BI253" s="226"/>
      <c r="BJ253" s="226"/>
      <c r="BK253" s="226"/>
      <c r="BL253" s="226"/>
      <c r="BM253" s="226"/>
      <c r="BN253" s="226"/>
      <c r="BO253" s="226"/>
      <c r="BP253" s="226"/>
    </row>
    <row r="254" spans="2:68" s="214" customFormat="1">
      <c r="B254" s="342"/>
      <c r="C254" s="342"/>
      <c r="D254" s="342"/>
      <c r="E254" s="342"/>
      <c r="F254" s="342"/>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c r="BM254" s="226"/>
      <c r="BN254" s="226"/>
      <c r="BO254" s="226"/>
      <c r="BP254" s="226"/>
    </row>
    <row r="255" spans="2:68" s="214" customFormat="1">
      <c r="B255" s="342"/>
      <c r="C255" s="342"/>
      <c r="D255" s="342"/>
      <c r="E255" s="342"/>
      <c r="F255" s="342"/>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c r="BM255" s="226"/>
      <c r="BN255" s="226"/>
      <c r="BO255" s="226"/>
      <c r="BP255" s="226"/>
    </row>
    <row r="256" spans="2:68" s="214" customFormat="1">
      <c r="B256" s="342"/>
      <c r="C256" s="342"/>
      <c r="D256" s="342"/>
      <c r="E256" s="342"/>
      <c r="F256" s="342"/>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c r="BM256" s="226"/>
      <c r="BN256" s="226"/>
      <c r="BO256" s="226"/>
      <c r="BP256" s="226"/>
    </row>
    <row r="257" spans="2:68" s="214" customFormat="1">
      <c r="B257" s="342"/>
      <c r="C257" s="342"/>
      <c r="D257" s="342"/>
      <c r="E257" s="342"/>
      <c r="F257" s="342"/>
      <c r="L257" s="226"/>
      <c r="M257" s="226"/>
      <c r="N257" s="226"/>
      <c r="O257" s="226"/>
      <c r="P257" s="226"/>
      <c r="Q257" s="226"/>
      <c r="R257" s="226"/>
      <c r="S257" s="226"/>
      <c r="T257" s="226"/>
      <c r="U257" s="226"/>
      <c r="V257" s="226"/>
      <c r="W257" s="226"/>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c r="BM257" s="226"/>
      <c r="BN257" s="226"/>
      <c r="BO257" s="226"/>
      <c r="BP257" s="226"/>
    </row>
    <row r="258" spans="2:68" s="214" customFormat="1">
      <c r="B258" s="342"/>
      <c r="C258" s="342"/>
      <c r="D258" s="342"/>
      <c r="E258" s="342"/>
      <c r="F258" s="342"/>
      <c r="L258" s="226"/>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26"/>
      <c r="BK258" s="226"/>
      <c r="BL258" s="226"/>
      <c r="BM258" s="226"/>
      <c r="BN258" s="226"/>
      <c r="BO258" s="226"/>
      <c r="BP258" s="226"/>
    </row>
    <row r="259" spans="2:68" s="214" customFormat="1">
      <c r="B259" s="342"/>
      <c r="C259" s="342"/>
      <c r="D259" s="342"/>
      <c r="E259" s="342"/>
      <c r="F259" s="342"/>
      <c r="L259" s="226"/>
      <c r="M259" s="226"/>
      <c r="N259" s="226"/>
      <c r="O259" s="226"/>
      <c r="P259" s="226"/>
      <c r="Q259" s="226"/>
      <c r="R259" s="226"/>
      <c r="S259" s="226"/>
      <c r="T259" s="226"/>
      <c r="U259" s="226"/>
      <c r="V259" s="226"/>
      <c r="W259" s="226"/>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c r="BM259" s="226"/>
      <c r="BN259" s="226"/>
      <c r="BO259" s="226"/>
      <c r="BP259" s="226"/>
    </row>
    <row r="260" spans="2:68" s="214" customFormat="1">
      <c r="B260" s="342"/>
      <c r="C260" s="342"/>
      <c r="D260" s="342"/>
      <c r="E260" s="342"/>
      <c r="F260" s="342"/>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26"/>
      <c r="BK260" s="226"/>
      <c r="BL260" s="226"/>
      <c r="BM260" s="226"/>
      <c r="BN260" s="226"/>
      <c r="BO260" s="226"/>
      <c r="BP260" s="226"/>
    </row>
    <row r="261" spans="2:68" s="214" customFormat="1">
      <c r="B261" s="342"/>
      <c r="C261" s="342"/>
      <c r="D261" s="342"/>
      <c r="E261" s="342"/>
      <c r="F261" s="342"/>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c r="BM261" s="226"/>
      <c r="BN261" s="226"/>
      <c r="BO261" s="226"/>
      <c r="BP261" s="226"/>
    </row>
    <row r="262" spans="2:68" s="214" customFormat="1">
      <c r="B262" s="342"/>
      <c r="C262" s="342"/>
      <c r="D262" s="342"/>
      <c r="E262" s="342"/>
      <c r="F262" s="342"/>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c r="BM262" s="226"/>
      <c r="BN262" s="226"/>
      <c r="BO262" s="226"/>
      <c r="BP262" s="226"/>
    </row>
    <row r="263" spans="2:68" s="214" customFormat="1">
      <c r="B263" s="342"/>
      <c r="C263" s="342"/>
      <c r="D263" s="342"/>
      <c r="E263" s="342"/>
      <c r="F263" s="342"/>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26"/>
      <c r="BK263" s="226"/>
      <c r="BL263" s="226"/>
      <c r="BM263" s="226"/>
      <c r="BN263" s="226"/>
      <c r="BO263" s="226"/>
      <c r="BP263" s="226"/>
    </row>
    <row r="264" spans="2:68" s="214" customFormat="1">
      <c r="B264" s="342"/>
      <c r="C264" s="342"/>
      <c r="D264" s="342"/>
      <c r="E264" s="342"/>
      <c r="F264" s="342"/>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226"/>
      <c r="BL264" s="226"/>
      <c r="BM264" s="226"/>
      <c r="BN264" s="226"/>
      <c r="BO264" s="226"/>
      <c r="BP264" s="226"/>
    </row>
    <row r="265" spans="2:68" s="214" customFormat="1">
      <c r="B265" s="342"/>
      <c r="C265" s="342"/>
      <c r="D265" s="342"/>
      <c r="E265" s="342"/>
      <c r="F265" s="342"/>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row>
    <row r="266" spans="2:68" s="214" customFormat="1">
      <c r="B266" s="342"/>
      <c r="C266" s="342"/>
      <c r="D266" s="342"/>
      <c r="E266" s="342"/>
      <c r="F266" s="342"/>
      <c r="L266" s="226"/>
      <c r="M266" s="226"/>
      <c r="N266" s="226"/>
      <c r="O266" s="226"/>
      <c r="P266" s="226"/>
      <c r="Q266" s="226"/>
      <c r="R266" s="226"/>
      <c r="S266" s="226"/>
      <c r="T266" s="226"/>
      <c r="U266" s="226"/>
      <c r="V266" s="226"/>
      <c r="W266" s="226"/>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226"/>
      <c r="BH266" s="226"/>
      <c r="BI266" s="226"/>
      <c r="BJ266" s="226"/>
      <c r="BK266" s="226"/>
      <c r="BL266" s="226"/>
      <c r="BM266" s="226"/>
      <c r="BN266" s="226"/>
      <c r="BO266" s="226"/>
      <c r="BP266" s="226"/>
    </row>
    <row r="267" spans="2:68" s="214" customFormat="1">
      <c r="B267" s="342"/>
      <c r="C267" s="342"/>
      <c r="D267" s="342"/>
      <c r="E267" s="342"/>
      <c r="F267" s="342"/>
      <c r="L267" s="226"/>
      <c r="M267" s="226"/>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26"/>
      <c r="BK267" s="226"/>
      <c r="BL267" s="226"/>
      <c r="BM267" s="226"/>
      <c r="BN267" s="226"/>
      <c r="BO267" s="226"/>
      <c r="BP267" s="226"/>
    </row>
    <row r="268" spans="2:68" s="214" customFormat="1">
      <c r="B268" s="342"/>
      <c r="C268" s="342"/>
      <c r="D268" s="342"/>
      <c r="E268" s="342"/>
      <c r="F268" s="342"/>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26"/>
      <c r="BK268" s="226"/>
      <c r="BL268" s="226"/>
      <c r="BM268" s="226"/>
      <c r="BN268" s="226"/>
      <c r="BO268" s="226"/>
      <c r="BP268" s="226"/>
    </row>
    <row r="269" spans="2:68" s="214" customFormat="1">
      <c r="B269" s="342"/>
      <c r="C269" s="342"/>
      <c r="D269" s="342"/>
      <c r="E269" s="342"/>
      <c r="F269" s="342"/>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c r="AS269" s="226"/>
      <c r="AT269" s="226"/>
      <c r="AU269" s="226"/>
      <c r="AV269" s="226"/>
      <c r="AW269" s="226"/>
      <c r="AX269" s="226"/>
      <c r="AY269" s="226"/>
      <c r="AZ269" s="226"/>
      <c r="BA269" s="226"/>
      <c r="BB269" s="226"/>
      <c r="BC269" s="226"/>
      <c r="BD269" s="226"/>
      <c r="BE269" s="226"/>
      <c r="BF269" s="226"/>
      <c r="BG269" s="226"/>
      <c r="BH269" s="226"/>
      <c r="BI269" s="226"/>
      <c r="BJ269" s="226"/>
      <c r="BK269" s="226"/>
      <c r="BL269" s="226"/>
      <c r="BM269" s="226"/>
      <c r="BN269" s="226"/>
      <c r="BO269" s="226"/>
      <c r="BP269" s="226"/>
    </row>
    <row r="270" spans="2:68" s="214" customFormat="1">
      <c r="B270" s="342"/>
      <c r="C270" s="342"/>
      <c r="D270" s="342"/>
      <c r="E270" s="342"/>
      <c r="F270" s="342"/>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226"/>
      <c r="BH270" s="226"/>
      <c r="BI270" s="226"/>
      <c r="BJ270" s="226"/>
      <c r="BK270" s="226"/>
      <c r="BL270" s="226"/>
      <c r="BM270" s="226"/>
      <c r="BN270" s="226"/>
      <c r="BO270" s="226"/>
      <c r="BP270" s="226"/>
    </row>
    <row r="271" spans="2:68" s="214" customFormat="1">
      <c r="B271" s="342"/>
      <c r="C271" s="342"/>
      <c r="D271" s="342"/>
      <c r="E271" s="342"/>
      <c r="F271" s="342"/>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226"/>
      <c r="BH271" s="226"/>
      <c r="BI271" s="226"/>
      <c r="BJ271" s="226"/>
      <c r="BK271" s="226"/>
      <c r="BL271" s="226"/>
      <c r="BM271" s="226"/>
      <c r="BN271" s="226"/>
      <c r="BO271" s="226"/>
      <c r="BP271" s="226"/>
    </row>
    <row r="272" spans="2:68" s="214" customFormat="1">
      <c r="B272" s="342"/>
      <c r="C272" s="342"/>
      <c r="D272" s="342"/>
      <c r="E272" s="342"/>
      <c r="F272" s="342"/>
      <c r="L272" s="226"/>
      <c r="M272" s="226"/>
      <c r="N272" s="226"/>
      <c r="O272" s="226"/>
      <c r="P272" s="226"/>
      <c r="Q272" s="226"/>
      <c r="R272" s="226"/>
      <c r="S272" s="226"/>
      <c r="T272" s="226"/>
      <c r="U272" s="226"/>
      <c r="V272" s="226"/>
      <c r="W272" s="226"/>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c r="AS272" s="226"/>
      <c r="AT272" s="226"/>
      <c r="AU272" s="226"/>
      <c r="AV272" s="226"/>
      <c r="AW272" s="226"/>
      <c r="AX272" s="226"/>
      <c r="AY272" s="226"/>
      <c r="AZ272" s="226"/>
      <c r="BA272" s="226"/>
      <c r="BB272" s="226"/>
      <c r="BC272" s="226"/>
      <c r="BD272" s="226"/>
      <c r="BE272" s="226"/>
      <c r="BF272" s="226"/>
      <c r="BG272" s="226"/>
      <c r="BH272" s="226"/>
      <c r="BI272" s="226"/>
      <c r="BJ272" s="226"/>
      <c r="BK272" s="226"/>
      <c r="BL272" s="226"/>
      <c r="BM272" s="226"/>
      <c r="BN272" s="226"/>
      <c r="BO272" s="226"/>
      <c r="BP272" s="226"/>
    </row>
    <row r="273" spans="2:68" s="214" customFormat="1">
      <c r="B273" s="342"/>
      <c r="C273" s="342"/>
      <c r="D273" s="342"/>
      <c r="E273" s="342"/>
      <c r="F273" s="342"/>
      <c r="L273" s="226"/>
      <c r="M273" s="226"/>
      <c r="N273" s="226"/>
      <c r="O273" s="226"/>
      <c r="P273" s="226"/>
      <c r="Q273" s="226"/>
      <c r="R273" s="226"/>
      <c r="S273" s="226"/>
      <c r="T273" s="226"/>
      <c r="U273" s="226"/>
      <c r="V273" s="226"/>
      <c r="W273" s="226"/>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c r="AS273" s="226"/>
      <c r="AT273" s="226"/>
      <c r="AU273" s="226"/>
      <c r="AV273" s="226"/>
      <c r="AW273" s="226"/>
      <c r="AX273" s="226"/>
      <c r="AY273" s="226"/>
      <c r="AZ273" s="226"/>
      <c r="BA273" s="226"/>
      <c r="BB273" s="226"/>
      <c r="BC273" s="226"/>
      <c r="BD273" s="226"/>
      <c r="BE273" s="226"/>
      <c r="BF273" s="226"/>
      <c r="BG273" s="226"/>
      <c r="BH273" s="226"/>
      <c r="BI273" s="226"/>
      <c r="BJ273" s="226"/>
      <c r="BK273" s="226"/>
      <c r="BL273" s="226"/>
      <c r="BM273" s="226"/>
      <c r="BN273" s="226"/>
      <c r="BO273" s="226"/>
      <c r="BP273" s="226"/>
    </row>
    <row r="274" spans="2:68" s="214" customFormat="1">
      <c r="B274" s="342"/>
      <c r="C274" s="342"/>
      <c r="D274" s="342"/>
      <c r="E274" s="342"/>
      <c r="F274" s="342"/>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226"/>
      <c r="BH274" s="226"/>
      <c r="BI274" s="226"/>
      <c r="BJ274" s="226"/>
      <c r="BK274" s="226"/>
      <c r="BL274" s="226"/>
      <c r="BM274" s="226"/>
      <c r="BN274" s="226"/>
      <c r="BO274" s="226"/>
      <c r="BP274" s="226"/>
    </row>
    <row r="275" spans="2:68" s="214" customFormat="1">
      <c r="B275" s="342"/>
      <c r="C275" s="342"/>
      <c r="D275" s="342"/>
      <c r="E275" s="342"/>
      <c r="F275" s="342"/>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row>
    <row r="276" spans="2:68" s="214" customFormat="1">
      <c r="B276" s="342"/>
      <c r="C276" s="342"/>
      <c r="D276" s="342"/>
      <c r="E276" s="342"/>
      <c r="F276" s="342"/>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26"/>
      <c r="BK276" s="226"/>
      <c r="BL276" s="226"/>
      <c r="BM276" s="226"/>
      <c r="BN276" s="226"/>
      <c r="BO276" s="226"/>
      <c r="BP276" s="226"/>
    </row>
    <row r="277" spans="2:68" s="214" customFormat="1">
      <c r="B277" s="342"/>
      <c r="C277" s="342"/>
      <c r="D277" s="342"/>
      <c r="E277" s="342"/>
      <c r="F277" s="342"/>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26"/>
      <c r="BF277" s="226"/>
      <c r="BG277" s="226"/>
      <c r="BH277" s="226"/>
      <c r="BI277" s="226"/>
      <c r="BJ277" s="226"/>
      <c r="BK277" s="226"/>
      <c r="BL277" s="226"/>
      <c r="BM277" s="226"/>
      <c r="BN277" s="226"/>
      <c r="BO277" s="226"/>
      <c r="BP277" s="226"/>
    </row>
    <row r="278" spans="2:68" s="214" customFormat="1">
      <c r="B278" s="342"/>
      <c r="C278" s="342"/>
      <c r="D278" s="342"/>
      <c r="E278" s="342"/>
      <c r="F278" s="342"/>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26"/>
      <c r="BF278" s="226"/>
      <c r="BG278" s="226"/>
      <c r="BH278" s="226"/>
      <c r="BI278" s="226"/>
      <c r="BJ278" s="226"/>
      <c r="BK278" s="226"/>
      <c r="BL278" s="226"/>
      <c r="BM278" s="226"/>
      <c r="BN278" s="226"/>
      <c r="BO278" s="226"/>
      <c r="BP278" s="226"/>
    </row>
    <row r="279" spans="2:68" s="214" customFormat="1">
      <c r="B279" s="342"/>
      <c r="C279" s="342"/>
      <c r="D279" s="342"/>
      <c r="E279" s="342"/>
      <c r="F279" s="342"/>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26"/>
      <c r="BF279" s="226"/>
      <c r="BG279" s="226"/>
      <c r="BH279" s="226"/>
      <c r="BI279" s="226"/>
      <c r="BJ279" s="226"/>
      <c r="BK279" s="226"/>
      <c r="BL279" s="226"/>
      <c r="BM279" s="226"/>
      <c r="BN279" s="226"/>
      <c r="BO279" s="226"/>
      <c r="BP279" s="226"/>
    </row>
    <row r="280" spans="2:68" s="214" customFormat="1">
      <c r="B280" s="342"/>
      <c r="C280" s="342"/>
      <c r="D280" s="342"/>
      <c r="E280" s="342"/>
      <c r="F280" s="342"/>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26"/>
      <c r="BF280" s="226"/>
      <c r="BG280" s="226"/>
      <c r="BH280" s="226"/>
      <c r="BI280" s="226"/>
      <c r="BJ280" s="226"/>
      <c r="BK280" s="226"/>
      <c r="BL280" s="226"/>
      <c r="BM280" s="226"/>
      <c r="BN280" s="226"/>
      <c r="BO280" s="226"/>
      <c r="BP280" s="226"/>
    </row>
    <row r="281" spans="2:68" s="214" customFormat="1">
      <c r="B281" s="342"/>
      <c r="C281" s="342"/>
      <c r="D281" s="342"/>
      <c r="E281" s="342"/>
      <c r="F281" s="342"/>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row>
    <row r="282" spans="2:68" s="214" customFormat="1">
      <c r="B282" s="342"/>
      <c r="C282" s="342"/>
      <c r="D282" s="342"/>
      <c r="E282" s="342"/>
      <c r="F282" s="342"/>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c r="AS282" s="226"/>
      <c r="AT282" s="226"/>
      <c r="AU282" s="226"/>
      <c r="AV282" s="226"/>
      <c r="AW282" s="226"/>
      <c r="AX282" s="226"/>
      <c r="AY282" s="226"/>
      <c r="AZ282" s="226"/>
      <c r="BA282" s="226"/>
      <c r="BB282" s="226"/>
      <c r="BC282" s="226"/>
      <c r="BD282" s="226"/>
      <c r="BE282" s="226"/>
      <c r="BF282" s="226"/>
      <c r="BG282" s="226"/>
      <c r="BH282" s="226"/>
      <c r="BI282" s="226"/>
      <c r="BJ282" s="226"/>
      <c r="BK282" s="226"/>
      <c r="BL282" s="226"/>
      <c r="BM282" s="226"/>
      <c r="BN282" s="226"/>
      <c r="BO282" s="226"/>
      <c r="BP282" s="226"/>
    </row>
    <row r="283" spans="2:68" s="214" customFormat="1">
      <c r="B283" s="342"/>
      <c r="C283" s="342"/>
      <c r="D283" s="342"/>
      <c r="E283" s="342"/>
      <c r="F283" s="342"/>
      <c r="L283" s="226"/>
      <c r="M283" s="226"/>
      <c r="N283" s="226"/>
      <c r="O283" s="226"/>
      <c r="P283" s="226"/>
      <c r="Q283" s="226"/>
      <c r="R283" s="226"/>
      <c r="S283" s="226"/>
      <c r="T283" s="226"/>
      <c r="U283" s="226"/>
      <c r="V283" s="226"/>
      <c r="W283" s="226"/>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226"/>
      <c r="BH283" s="226"/>
      <c r="BI283" s="226"/>
      <c r="BJ283" s="226"/>
      <c r="BK283" s="226"/>
      <c r="BL283" s="226"/>
      <c r="BM283" s="226"/>
      <c r="BN283" s="226"/>
      <c r="BO283" s="226"/>
      <c r="BP283" s="226"/>
    </row>
    <row r="284" spans="2:68" s="214" customFormat="1">
      <c r="B284" s="342"/>
      <c r="C284" s="342"/>
      <c r="D284" s="342"/>
      <c r="E284" s="342"/>
      <c r="F284" s="342"/>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row>
    <row r="285" spans="2:68" s="214" customFormat="1">
      <c r="B285" s="342"/>
      <c r="C285" s="342"/>
      <c r="D285" s="342"/>
      <c r="E285" s="342"/>
      <c r="F285" s="342"/>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26"/>
      <c r="BL285" s="226"/>
      <c r="BM285" s="226"/>
      <c r="BN285" s="226"/>
      <c r="BO285" s="226"/>
      <c r="BP285" s="226"/>
    </row>
    <row r="286" spans="2:68" s="214" customFormat="1">
      <c r="B286" s="342"/>
      <c r="C286" s="342"/>
      <c r="D286" s="342"/>
      <c r="E286" s="342"/>
      <c r="F286" s="342"/>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row>
    <row r="287" spans="2:68" s="214" customFormat="1">
      <c r="B287" s="342"/>
      <c r="C287" s="342"/>
      <c r="D287" s="342"/>
      <c r="E287" s="342"/>
      <c r="F287" s="342"/>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row>
    <row r="288" spans="2:68" s="214" customFormat="1">
      <c r="B288" s="342"/>
      <c r="C288" s="342"/>
      <c r="D288" s="342"/>
      <c r="E288" s="342"/>
      <c r="F288" s="342"/>
      <c r="L288" s="226"/>
      <c r="M288" s="226"/>
      <c r="N288" s="226"/>
      <c r="O288" s="226"/>
      <c r="P288" s="226"/>
      <c r="Q288" s="226"/>
      <c r="R288" s="226"/>
      <c r="S288" s="226"/>
      <c r="T288" s="226"/>
      <c r="U288" s="226"/>
      <c r="V288" s="226"/>
      <c r="W288" s="226"/>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c r="AS288" s="226"/>
      <c r="AT288" s="226"/>
      <c r="AU288" s="226"/>
      <c r="AV288" s="226"/>
      <c r="AW288" s="226"/>
      <c r="AX288" s="226"/>
      <c r="AY288" s="226"/>
      <c r="AZ288" s="226"/>
      <c r="BA288" s="226"/>
      <c r="BB288" s="226"/>
      <c r="BC288" s="226"/>
      <c r="BD288" s="226"/>
      <c r="BE288" s="226"/>
      <c r="BF288" s="226"/>
      <c r="BG288" s="226"/>
      <c r="BH288" s="226"/>
      <c r="BI288" s="226"/>
      <c r="BJ288" s="226"/>
      <c r="BK288" s="226"/>
      <c r="BL288" s="226"/>
      <c r="BM288" s="226"/>
      <c r="BN288" s="226"/>
      <c r="BO288" s="226"/>
      <c r="BP288" s="226"/>
    </row>
    <row r="289" spans="2:68" s="214" customFormat="1">
      <c r="B289" s="342"/>
      <c r="C289" s="342"/>
      <c r="D289" s="342"/>
      <c r="E289" s="342"/>
      <c r="F289" s="342"/>
      <c r="L289" s="226"/>
      <c r="M289" s="226"/>
      <c r="N289" s="226"/>
      <c r="O289" s="226"/>
      <c r="P289" s="226"/>
      <c r="Q289" s="226"/>
      <c r="R289" s="226"/>
      <c r="S289" s="226"/>
      <c r="T289" s="226"/>
      <c r="U289" s="226"/>
      <c r="V289" s="226"/>
      <c r="W289" s="226"/>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6"/>
      <c r="AW289" s="226"/>
      <c r="AX289" s="226"/>
      <c r="AY289" s="226"/>
      <c r="AZ289" s="226"/>
      <c r="BA289" s="226"/>
      <c r="BB289" s="226"/>
      <c r="BC289" s="226"/>
      <c r="BD289" s="226"/>
      <c r="BE289" s="226"/>
      <c r="BF289" s="226"/>
      <c r="BG289" s="226"/>
      <c r="BH289" s="226"/>
      <c r="BI289" s="226"/>
      <c r="BJ289" s="226"/>
      <c r="BK289" s="226"/>
      <c r="BL289" s="226"/>
      <c r="BM289" s="226"/>
      <c r="BN289" s="226"/>
      <c r="BO289" s="226"/>
      <c r="BP289" s="226"/>
    </row>
    <row r="290" spans="2:68" s="214" customFormat="1">
      <c r="B290" s="342"/>
      <c r="C290" s="342"/>
      <c r="D290" s="342"/>
      <c r="E290" s="342"/>
      <c r="F290" s="342"/>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226"/>
      <c r="BE290" s="226"/>
      <c r="BF290" s="226"/>
      <c r="BG290" s="226"/>
      <c r="BH290" s="226"/>
      <c r="BI290" s="226"/>
      <c r="BJ290" s="226"/>
      <c r="BK290" s="226"/>
      <c r="BL290" s="226"/>
      <c r="BM290" s="226"/>
      <c r="BN290" s="226"/>
      <c r="BO290" s="226"/>
      <c r="BP290" s="226"/>
    </row>
    <row r="291" spans="2:68" s="214" customFormat="1">
      <c r="B291" s="342"/>
      <c r="C291" s="342"/>
      <c r="D291" s="342"/>
      <c r="E291" s="342"/>
      <c r="F291" s="342"/>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6"/>
      <c r="BH291" s="226"/>
      <c r="BI291" s="226"/>
      <c r="BJ291" s="226"/>
      <c r="BK291" s="226"/>
      <c r="BL291" s="226"/>
      <c r="BM291" s="226"/>
      <c r="BN291" s="226"/>
      <c r="BO291" s="226"/>
      <c r="BP291" s="226"/>
    </row>
    <row r="292" spans="2:68" s="214" customFormat="1">
      <c r="B292" s="342"/>
      <c r="C292" s="342"/>
      <c r="D292" s="342"/>
      <c r="E292" s="342"/>
      <c r="F292" s="342"/>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26"/>
      <c r="AX292" s="226"/>
      <c r="AY292" s="226"/>
      <c r="AZ292" s="226"/>
      <c r="BA292" s="226"/>
      <c r="BB292" s="226"/>
      <c r="BC292" s="226"/>
      <c r="BD292" s="226"/>
      <c r="BE292" s="226"/>
      <c r="BF292" s="226"/>
      <c r="BG292" s="226"/>
      <c r="BH292" s="226"/>
      <c r="BI292" s="226"/>
      <c r="BJ292" s="226"/>
      <c r="BK292" s="226"/>
      <c r="BL292" s="226"/>
      <c r="BM292" s="226"/>
      <c r="BN292" s="226"/>
      <c r="BO292" s="226"/>
      <c r="BP292" s="226"/>
    </row>
    <row r="293" spans="2:68" s="214" customFormat="1">
      <c r="B293" s="342"/>
      <c r="C293" s="342"/>
      <c r="D293" s="342"/>
      <c r="E293" s="342"/>
      <c r="F293" s="342"/>
      <c r="L293" s="226"/>
      <c r="M293" s="226"/>
      <c r="N293" s="226"/>
      <c r="O293" s="226"/>
      <c r="P293" s="226"/>
      <c r="Q293" s="226"/>
      <c r="R293" s="226"/>
      <c r="S293" s="226"/>
      <c r="T293" s="226"/>
      <c r="U293" s="226"/>
      <c r="V293" s="226"/>
      <c r="W293" s="226"/>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c r="AS293" s="226"/>
      <c r="AT293" s="226"/>
      <c r="AU293" s="226"/>
      <c r="AV293" s="226"/>
      <c r="AW293" s="226"/>
      <c r="AX293" s="226"/>
      <c r="AY293" s="226"/>
      <c r="AZ293" s="226"/>
      <c r="BA293" s="226"/>
      <c r="BB293" s="226"/>
      <c r="BC293" s="226"/>
      <c r="BD293" s="226"/>
      <c r="BE293" s="226"/>
      <c r="BF293" s="226"/>
      <c r="BG293" s="226"/>
      <c r="BH293" s="226"/>
      <c r="BI293" s="226"/>
      <c r="BJ293" s="226"/>
      <c r="BK293" s="226"/>
      <c r="BL293" s="226"/>
      <c r="BM293" s="226"/>
      <c r="BN293" s="226"/>
      <c r="BO293" s="226"/>
      <c r="BP293" s="226"/>
    </row>
    <row r="294" spans="2:68" s="214" customFormat="1">
      <c r="B294" s="342"/>
      <c r="C294" s="342"/>
      <c r="D294" s="342"/>
      <c r="E294" s="342"/>
      <c r="F294" s="342"/>
      <c r="L294" s="226"/>
      <c r="M294" s="226"/>
      <c r="N294" s="226"/>
      <c r="O294" s="226"/>
      <c r="P294" s="226"/>
      <c r="Q294" s="226"/>
      <c r="R294" s="226"/>
      <c r="S294" s="226"/>
      <c r="T294" s="226"/>
      <c r="U294" s="226"/>
      <c r="V294" s="226"/>
      <c r="W294" s="226"/>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c r="AS294" s="226"/>
      <c r="AT294" s="226"/>
      <c r="AU294" s="226"/>
      <c r="AV294" s="226"/>
      <c r="AW294" s="226"/>
      <c r="AX294" s="226"/>
      <c r="AY294" s="226"/>
      <c r="AZ294" s="226"/>
      <c r="BA294" s="226"/>
      <c r="BB294" s="226"/>
      <c r="BC294" s="226"/>
      <c r="BD294" s="226"/>
      <c r="BE294" s="226"/>
      <c r="BF294" s="226"/>
      <c r="BG294" s="226"/>
      <c r="BH294" s="226"/>
      <c r="BI294" s="226"/>
      <c r="BJ294" s="226"/>
      <c r="BK294" s="226"/>
      <c r="BL294" s="226"/>
      <c r="BM294" s="226"/>
      <c r="BN294" s="226"/>
      <c r="BO294" s="226"/>
      <c r="BP294" s="226"/>
    </row>
    <row r="295" spans="2:68" s="214" customFormat="1">
      <c r="B295" s="342"/>
      <c r="C295" s="342"/>
      <c r="D295" s="342"/>
      <c r="E295" s="342"/>
      <c r="F295" s="342"/>
      <c r="L295" s="226"/>
      <c r="M295" s="226"/>
      <c r="N295" s="226"/>
      <c r="O295" s="226"/>
      <c r="P295" s="226"/>
      <c r="Q295" s="226"/>
      <c r="R295" s="226"/>
      <c r="S295" s="226"/>
      <c r="T295" s="226"/>
      <c r="U295" s="226"/>
      <c r="V295" s="226"/>
      <c r="W295" s="226"/>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26"/>
      <c r="BK295" s="226"/>
      <c r="BL295" s="226"/>
      <c r="BM295" s="226"/>
      <c r="BN295" s="226"/>
      <c r="BO295" s="226"/>
      <c r="BP295" s="226"/>
    </row>
    <row r="296" spans="2:68" s="214" customFormat="1">
      <c r="B296" s="342"/>
      <c r="C296" s="342"/>
      <c r="D296" s="342"/>
      <c r="E296" s="342"/>
      <c r="F296" s="342"/>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226"/>
      <c r="BK296" s="226"/>
      <c r="BL296" s="226"/>
      <c r="BM296" s="226"/>
      <c r="BN296" s="226"/>
      <c r="BO296" s="226"/>
      <c r="BP296" s="226"/>
    </row>
    <row r="297" spans="2:68" s="214" customFormat="1">
      <c r="B297" s="342"/>
      <c r="C297" s="342"/>
      <c r="D297" s="342"/>
      <c r="E297" s="342"/>
      <c r="F297" s="342"/>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row>
    <row r="298" spans="2:68" s="214" customFormat="1">
      <c r="B298" s="342"/>
      <c r="C298" s="342"/>
      <c r="D298" s="342"/>
      <c r="E298" s="342"/>
      <c r="F298" s="342"/>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row>
    <row r="299" spans="2:68" s="214" customFormat="1">
      <c r="B299" s="342"/>
      <c r="C299" s="342"/>
      <c r="D299" s="342"/>
      <c r="E299" s="342"/>
      <c r="F299" s="342"/>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26"/>
      <c r="BK299" s="226"/>
      <c r="BL299" s="226"/>
      <c r="BM299" s="226"/>
      <c r="BN299" s="226"/>
      <c r="BO299" s="226"/>
      <c r="BP299" s="226"/>
    </row>
    <row r="300" spans="2:68" s="214" customFormat="1">
      <c r="B300" s="342"/>
      <c r="C300" s="342"/>
      <c r="D300" s="342"/>
      <c r="E300" s="342"/>
      <c r="F300" s="342"/>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6"/>
      <c r="BH300" s="226"/>
      <c r="BI300" s="226"/>
      <c r="BJ300" s="226"/>
      <c r="BK300" s="226"/>
      <c r="BL300" s="226"/>
      <c r="BM300" s="226"/>
      <c r="BN300" s="226"/>
      <c r="BO300" s="226"/>
      <c r="BP300" s="226"/>
    </row>
    <row r="301" spans="2:68" s="214" customFormat="1">
      <c r="B301" s="342"/>
      <c r="C301" s="342"/>
      <c r="D301" s="342"/>
      <c r="E301" s="342"/>
      <c r="F301" s="342"/>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226"/>
      <c r="BK301" s="226"/>
      <c r="BL301" s="226"/>
      <c r="BM301" s="226"/>
      <c r="BN301" s="226"/>
      <c r="BO301" s="226"/>
      <c r="BP301" s="226"/>
    </row>
    <row r="302" spans="2:68" s="214" customFormat="1">
      <c r="B302" s="342"/>
      <c r="C302" s="342"/>
      <c r="D302" s="342"/>
      <c r="E302" s="342"/>
      <c r="F302" s="342"/>
      <c r="L302" s="226"/>
      <c r="M302" s="226"/>
      <c r="N302" s="226"/>
      <c r="O302" s="226"/>
      <c r="P302" s="226"/>
      <c r="Q302" s="226"/>
      <c r="R302" s="226"/>
      <c r="S302" s="226"/>
      <c r="T302" s="226"/>
      <c r="U302" s="226"/>
      <c r="V302" s="226"/>
      <c r="W302" s="226"/>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26"/>
      <c r="BK302" s="226"/>
      <c r="BL302" s="226"/>
      <c r="BM302" s="226"/>
      <c r="BN302" s="226"/>
      <c r="BO302" s="226"/>
      <c r="BP302" s="226"/>
    </row>
    <row r="303" spans="2:68" s="214" customFormat="1">
      <c r="B303" s="342"/>
      <c r="C303" s="342"/>
      <c r="D303" s="342"/>
      <c r="E303" s="342"/>
      <c r="F303" s="342"/>
      <c r="L303" s="226"/>
      <c r="M303" s="226"/>
      <c r="N303" s="226"/>
      <c r="O303" s="226"/>
      <c r="P303" s="226"/>
      <c r="Q303" s="226"/>
      <c r="R303" s="226"/>
      <c r="S303" s="226"/>
      <c r="T303" s="226"/>
      <c r="U303" s="226"/>
      <c r="V303" s="226"/>
      <c r="W303" s="226"/>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226"/>
      <c r="BM303" s="226"/>
      <c r="BN303" s="226"/>
      <c r="BO303" s="226"/>
      <c r="BP303" s="226"/>
    </row>
    <row r="304" spans="2:68" s="214" customFormat="1">
      <c r="B304" s="342"/>
      <c r="C304" s="342"/>
      <c r="D304" s="342"/>
      <c r="E304" s="342"/>
      <c r="F304" s="342"/>
      <c r="L304" s="226"/>
      <c r="M304" s="226"/>
      <c r="N304" s="226"/>
      <c r="O304" s="226"/>
      <c r="P304" s="226"/>
      <c r="Q304" s="226"/>
      <c r="R304" s="226"/>
      <c r="S304" s="226"/>
      <c r="T304" s="226"/>
      <c r="U304" s="226"/>
      <c r="V304" s="226"/>
      <c r="W304" s="226"/>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226"/>
      <c r="BH304" s="226"/>
      <c r="BI304" s="226"/>
      <c r="BJ304" s="226"/>
      <c r="BK304" s="226"/>
      <c r="BL304" s="226"/>
      <c r="BM304" s="226"/>
      <c r="BN304" s="226"/>
      <c r="BO304" s="226"/>
      <c r="BP304" s="226"/>
    </row>
    <row r="305" spans="2:68" s="214" customFormat="1">
      <c r="B305" s="342"/>
      <c r="C305" s="342"/>
      <c r="D305" s="342"/>
      <c r="E305" s="342"/>
      <c r="F305" s="342"/>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26"/>
      <c r="BK305" s="226"/>
      <c r="BL305" s="226"/>
      <c r="BM305" s="226"/>
      <c r="BN305" s="226"/>
      <c r="BO305" s="226"/>
      <c r="BP305" s="226"/>
    </row>
    <row r="306" spans="2:68" s="214" customFormat="1">
      <c r="B306" s="342"/>
      <c r="C306" s="342"/>
      <c r="D306" s="342"/>
      <c r="E306" s="342"/>
      <c r="F306" s="342"/>
      <c r="L306" s="226"/>
      <c r="M306" s="226"/>
      <c r="N306" s="226"/>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c r="AS306" s="226"/>
      <c r="AT306" s="226"/>
      <c r="AU306" s="226"/>
      <c r="AV306" s="226"/>
      <c r="AW306" s="226"/>
      <c r="AX306" s="226"/>
      <c r="AY306" s="226"/>
      <c r="AZ306" s="226"/>
      <c r="BA306" s="226"/>
      <c r="BB306" s="226"/>
      <c r="BC306" s="226"/>
      <c r="BD306" s="226"/>
      <c r="BE306" s="226"/>
      <c r="BF306" s="226"/>
      <c r="BG306" s="226"/>
      <c r="BH306" s="226"/>
      <c r="BI306" s="226"/>
      <c r="BJ306" s="226"/>
      <c r="BK306" s="226"/>
      <c r="BL306" s="226"/>
      <c r="BM306" s="226"/>
      <c r="BN306" s="226"/>
      <c r="BO306" s="226"/>
      <c r="BP306" s="226"/>
    </row>
    <row r="307" spans="2:68" s="214" customFormat="1">
      <c r="B307" s="342"/>
      <c r="C307" s="342"/>
      <c r="D307" s="342"/>
      <c r="E307" s="342"/>
      <c r="F307" s="342"/>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26"/>
      <c r="BK307" s="226"/>
      <c r="BL307" s="226"/>
      <c r="BM307" s="226"/>
      <c r="BN307" s="226"/>
      <c r="BO307" s="226"/>
      <c r="BP307" s="226"/>
    </row>
    <row r="308" spans="2:68" s="214" customFormat="1">
      <c r="B308" s="342"/>
      <c r="C308" s="342"/>
      <c r="D308" s="342"/>
      <c r="E308" s="342"/>
      <c r="F308" s="342"/>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6"/>
      <c r="AY308" s="226"/>
      <c r="AZ308" s="226"/>
      <c r="BA308" s="226"/>
      <c r="BB308" s="226"/>
      <c r="BC308" s="226"/>
      <c r="BD308" s="226"/>
      <c r="BE308" s="226"/>
      <c r="BF308" s="226"/>
      <c r="BG308" s="226"/>
      <c r="BH308" s="226"/>
      <c r="BI308" s="226"/>
      <c r="BJ308" s="226"/>
      <c r="BK308" s="226"/>
      <c r="BL308" s="226"/>
      <c r="BM308" s="226"/>
      <c r="BN308" s="226"/>
      <c r="BO308" s="226"/>
      <c r="BP308" s="226"/>
    </row>
    <row r="309" spans="2:68" s="214" customFormat="1">
      <c r="B309" s="342"/>
      <c r="C309" s="342"/>
      <c r="D309" s="342"/>
      <c r="E309" s="342"/>
      <c r="F309" s="342"/>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6"/>
      <c r="AY309" s="226"/>
      <c r="AZ309" s="226"/>
      <c r="BA309" s="226"/>
      <c r="BB309" s="226"/>
      <c r="BC309" s="226"/>
      <c r="BD309" s="226"/>
      <c r="BE309" s="226"/>
      <c r="BF309" s="226"/>
      <c r="BG309" s="226"/>
      <c r="BH309" s="226"/>
      <c r="BI309" s="226"/>
      <c r="BJ309" s="226"/>
      <c r="BK309" s="226"/>
      <c r="BL309" s="226"/>
      <c r="BM309" s="226"/>
      <c r="BN309" s="226"/>
      <c r="BO309" s="226"/>
      <c r="BP309" s="226"/>
    </row>
    <row r="310" spans="2:68" s="214" customFormat="1">
      <c r="B310" s="342"/>
      <c r="C310" s="342"/>
      <c r="D310" s="342"/>
      <c r="E310" s="342"/>
      <c r="F310" s="342"/>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6"/>
      <c r="AY310" s="226"/>
      <c r="AZ310" s="226"/>
      <c r="BA310" s="226"/>
      <c r="BB310" s="226"/>
      <c r="BC310" s="226"/>
      <c r="BD310" s="226"/>
      <c r="BE310" s="226"/>
      <c r="BF310" s="226"/>
      <c r="BG310" s="226"/>
      <c r="BH310" s="226"/>
      <c r="BI310" s="226"/>
      <c r="BJ310" s="226"/>
      <c r="BK310" s="226"/>
      <c r="BL310" s="226"/>
      <c r="BM310" s="226"/>
      <c r="BN310" s="226"/>
      <c r="BO310" s="226"/>
      <c r="BP310" s="226"/>
    </row>
    <row r="311" spans="2:68" s="214" customFormat="1">
      <c r="B311" s="342"/>
      <c r="C311" s="342"/>
      <c r="D311" s="342"/>
      <c r="E311" s="342"/>
      <c r="F311" s="342"/>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6"/>
      <c r="BE311" s="226"/>
      <c r="BF311" s="226"/>
      <c r="BG311" s="226"/>
      <c r="BH311" s="226"/>
      <c r="BI311" s="226"/>
      <c r="BJ311" s="226"/>
      <c r="BK311" s="226"/>
      <c r="BL311" s="226"/>
      <c r="BM311" s="226"/>
      <c r="BN311" s="226"/>
      <c r="BO311" s="226"/>
      <c r="BP311" s="226"/>
    </row>
    <row r="312" spans="2:68" s="214" customFormat="1">
      <c r="B312" s="342"/>
      <c r="C312" s="342"/>
      <c r="D312" s="342"/>
      <c r="E312" s="342"/>
      <c r="F312" s="342"/>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c r="AS312" s="226"/>
      <c r="AT312" s="226"/>
      <c r="AU312" s="226"/>
      <c r="AV312" s="226"/>
      <c r="AW312" s="226"/>
      <c r="AX312" s="226"/>
      <c r="AY312" s="226"/>
      <c r="AZ312" s="226"/>
      <c r="BA312" s="226"/>
      <c r="BB312" s="226"/>
      <c r="BC312" s="226"/>
      <c r="BD312" s="226"/>
      <c r="BE312" s="226"/>
      <c r="BF312" s="226"/>
      <c r="BG312" s="226"/>
      <c r="BH312" s="226"/>
      <c r="BI312" s="226"/>
      <c r="BJ312" s="226"/>
      <c r="BK312" s="226"/>
      <c r="BL312" s="226"/>
      <c r="BM312" s="226"/>
      <c r="BN312" s="226"/>
      <c r="BO312" s="226"/>
      <c r="BP312" s="226"/>
    </row>
    <row r="313" spans="2:68" s="214" customFormat="1">
      <c r="B313" s="342"/>
      <c r="C313" s="342"/>
      <c r="D313" s="342"/>
      <c r="E313" s="342"/>
      <c r="F313" s="342"/>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26"/>
      <c r="BF313" s="226"/>
      <c r="BG313" s="226"/>
      <c r="BH313" s="226"/>
      <c r="BI313" s="226"/>
      <c r="BJ313" s="226"/>
      <c r="BK313" s="226"/>
      <c r="BL313" s="226"/>
      <c r="BM313" s="226"/>
      <c r="BN313" s="226"/>
      <c r="BO313" s="226"/>
      <c r="BP313" s="226"/>
    </row>
    <row r="314" spans="2:68" s="214" customFormat="1">
      <c r="B314" s="342"/>
      <c r="C314" s="342"/>
      <c r="D314" s="342"/>
      <c r="E314" s="342"/>
      <c r="F314" s="342"/>
      <c r="L314" s="226"/>
      <c r="M314" s="226"/>
      <c r="N314" s="226"/>
      <c r="O314" s="226"/>
      <c r="P314" s="226"/>
      <c r="Q314" s="226"/>
      <c r="R314" s="226"/>
      <c r="S314" s="226"/>
      <c r="T314" s="226"/>
      <c r="U314" s="226"/>
      <c r="V314" s="226"/>
      <c r="W314" s="226"/>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c r="AS314" s="226"/>
      <c r="AT314" s="226"/>
      <c r="AU314" s="226"/>
      <c r="AV314" s="226"/>
      <c r="AW314" s="226"/>
      <c r="AX314" s="226"/>
      <c r="AY314" s="226"/>
      <c r="AZ314" s="226"/>
      <c r="BA314" s="226"/>
      <c r="BB314" s="226"/>
      <c r="BC314" s="226"/>
      <c r="BD314" s="226"/>
      <c r="BE314" s="226"/>
      <c r="BF314" s="226"/>
      <c r="BG314" s="226"/>
      <c r="BH314" s="226"/>
      <c r="BI314" s="226"/>
      <c r="BJ314" s="226"/>
      <c r="BK314" s="226"/>
      <c r="BL314" s="226"/>
      <c r="BM314" s="226"/>
      <c r="BN314" s="226"/>
      <c r="BO314" s="226"/>
      <c r="BP314" s="226"/>
    </row>
    <row r="315" spans="2:68" s="214" customFormat="1">
      <c r="B315" s="342"/>
      <c r="C315" s="342"/>
      <c r="D315" s="342"/>
      <c r="E315" s="342"/>
      <c r="F315" s="342"/>
      <c r="L315" s="226"/>
      <c r="M315" s="226"/>
      <c r="N315" s="226"/>
      <c r="O315" s="226"/>
      <c r="P315" s="226"/>
      <c r="Q315" s="226"/>
      <c r="R315" s="226"/>
      <c r="S315" s="226"/>
      <c r="T315" s="226"/>
      <c r="U315" s="226"/>
      <c r="V315" s="226"/>
      <c r="W315" s="226"/>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26"/>
      <c r="BF315" s="226"/>
      <c r="BG315" s="226"/>
      <c r="BH315" s="226"/>
      <c r="BI315" s="226"/>
      <c r="BJ315" s="226"/>
      <c r="BK315" s="226"/>
      <c r="BL315" s="226"/>
      <c r="BM315" s="226"/>
      <c r="BN315" s="226"/>
      <c r="BO315" s="226"/>
      <c r="BP315" s="226"/>
    </row>
    <row r="316" spans="2:68" s="214" customFormat="1">
      <c r="B316" s="342"/>
      <c r="C316" s="342"/>
      <c r="D316" s="342"/>
      <c r="E316" s="342"/>
      <c r="F316" s="342"/>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226"/>
      <c r="BE316" s="226"/>
      <c r="BF316" s="226"/>
      <c r="BG316" s="226"/>
      <c r="BH316" s="226"/>
      <c r="BI316" s="226"/>
      <c r="BJ316" s="226"/>
      <c r="BK316" s="226"/>
      <c r="BL316" s="226"/>
      <c r="BM316" s="226"/>
      <c r="BN316" s="226"/>
      <c r="BO316" s="226"/>
      <c r="BP316" s="226"/>
    </row>
    <row r="317" spans="2:68" s="214" customFormat="1">
      <c r="B317" s="342"/>
      <c r="C317" s="342"/>
      <c r="D317" s="342"/>
      <c r="E317" s="342"/>
      <c r="F317" s="342"/>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26"/>
      <c r="BF317" s="226"/>
      <c r="BG317" s="226"/>
      <c r="BH317" s="226"/>
      <c r="BI317" s="226"/>
      <c r="BJ317" s="226"/>
      <c r="BK317" s="226"/>
      <c r="BL317" s="226"/>
      <c r="BM317" s="226"/>
      <c r="BN317" s="226"/>
      <c r="BO317" s="226"/>
      <c r="BP317" s="226"/>
    </row>
    <row r="318" spans="2:68" s="214" customFormat="1">
      <c r="B318" s="342"/>
      <c r="C318" s="342"/>
      <c r="D318" s="342"/>
      <c r="E318" s="342"/>
      <c r="F318" s="342"/>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226"/>
      <c r="BH318" s="226"/>
      <c r="BI318" s="226"/>
      <c r="BJ318" s="226"/>
      <c r="BK318" s="226"/>
      <c r="BL318" s="226"/>
      <c r="BM318" s="226"/>
      <c r="BN318" s="226"/>
      <c r="BO318" s="226"/>
      <c r="BP318" s="226"/>
    </row>
    <row r="319" spans="2:68" s="214" customFormat="1">
      <c r="B319" s="342"/>
      <c r="C319" s="342"/>
      <c r="D319" s="342"/>
      <c r="E319" s="342"/>
      <c r="F319" s="342"/>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c r="AS319" s="226"/>
      <c r="AT319" s="226"/>
      <c r="AU319" s="226"/>
      <c r="AV319" s="226"/>
      <c r="AW319" s="226"/>
      <c r="AX319" s="226"/>
      <c r="AY319" s="226"/>
      <c r="AZ319" s="226"/>
      <c r="BA319" s="226"/>
      <c r="BB319" s="226"/>
      <c r="BC319" s="226"/>
      <c r="BD319" s="226"/>
      <c r="BE319" s="226"/>
      <c r="BF319" s="226"/>
      <c r="BG319" s="226"/>
      <c r="BH319" s="226"/>
      <c r="BI319" s="226"/>
      <c r="BJ319" s="226"/>
      <c r="BK319" s="226"/>
      <c r="BL319" s="226"/>
      <c r="BM319" s="226"/>
      <c r="BN319" s="226"/>
      <c r="BO319" s="226"/>
      <c r="BP319" s="226"/>
    </row>
    <row r="320" spans="2:68" s="214" customFormat="1">
      <c r="B320" s="342"/>
      <c r="C320" s="342"/>
      <c r="D320" s="342"/>
      <c r="E320" s="342"/>
      <c r="F320" s="342"/>
      <c r="L320" s="226"/>
      <c r="M320" s="226"/>
      <c r="N320" s="226"/>
      <c r="O320" s="226"/>
      <c r="P320" s="226"/>
      <c r="Q320" s="226"/>
      <c r="R320" s="226"/>
      <c r="S320" s="226"/>
      <c r="T320" s="226"/>
      <c r="U320" s="226"/>
      <c r="V320" s="226"/>
      <c r="W320" s="226"/>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row>
    <row r="321" spans="2:68" s="214" customFormat="1">
      <c r="B321" s="342"/>
      <c r="C321" s="342"/>
      <c r="D321" s="342"/>
      <c r="E321" s="342"/>
      <c r="F321" s="342"/>
      <c r="L321" s="226"/>
      <c r="M321" s="226"/>
      <c r="N321" s="226"/>
      <c r="O321" s="226"/>
      <c r="P321" s="226"/>
      <c r="Q321" s="226"/>
      <c r="R321" s="226"/>
      <c r="S321" s="226"/>
      <c r="T321" s="226"/>
      <c r="U321" s="226"/>
      <c r="V321" s="226"/>
      <c r="W321" s="226"/>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row>
    <row r="322" spans="2:68" s="214" customFormat="1">
      <c r="B322" s="342"/>
      <c r="C322" s="342"/>
      <c r="D322" s="342"/>
      <c r="E322" s="342"/>
      <c r="F322" s="342"/>
      <c r="L322" s="226"/>
      <c r="M322" s="226"/>
      <c r="N322" s="226"/>
      <c r="O322" s="226"/>
      <c r="P322" s="226"/>
      <c r="Q322" s="226"/>
      <c r="R322" s="226"/>
      <c r="S322" s="226"/>
      <c r="T322" s="226"/>
      <c r="U322" s="226"/>
      <c r="V322" s="226"/>
      <c r="W322" s="226"/>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c r="AS322" s="226"/>
      <c r="AT322" s="226"/>
      <c r="AU322" s="226"/>
      <c r="AV322" s="226"/>
      <c r="AW322" s="226"/>
      <c r="AX322" s="226"/>
      <c r="AY322" s="226"/>
      <c r="AZ322" s="226"/>
      <c r="BA322" s="226"/>
      <c r="BB322" s="226"/>
      <c r="BC322" s="226"/>
      <c r="BD322" s="226"/>
      <c r="BE322" s="226"/>
      <c r="BF322" s="226"/>
      <c r="BG322" s="226"/>
      <c r="BH322" s="226"/>
      <c r="BI322" s="226"/>
      <c r="BJ322" s="226"/>
      <c r="BK322" s="226"/>
      <c r="BL322" s="226"/>
      <c r="BM322" s="226"/>
      <c r="BN322" s="226"/>
      <c r="BO322" s="226"/>
      <c r="BP322" s="226"/>
    </row>
    <row r="323" spans="2:68" s="214" customFormat="1">
      <c r="B323" s="342"/>
      <c r="C323" s="342"/>
      <c r="D323" s="342"/>
      <c r="E323" s="342"/>
      <c r="F323" s="342"/>
      <c r="L323" s="226"/>
      <c r="M323" s="226"/>
      <c r="N323" s="226"/>
      <c r="O323" s="226"/>
      <c r="P323" s="226"/>
      <c r="Q323" s="226"/>
      <c r="R323" s="226"/>
      <c r="S323" s="226"/>
      <c r="T323" s="226"/>
      <c r="U323" s="226"/>
      <c r="V323" s="226"/>
      <c r="W323" s="226"/>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226"/>
      <c r="BH323" s="226"/>
      <c r="BI323" s="226"/>
      <c r="BJ323" s="226"/>
      <c r="BK323" s="226"/>
      <c r="BL323" s="226"/>
      <c r="BM323" s="226"/>
      <c r="BN323" s="226"/>
      <c r="BO323" s="226"/>
      <c r="BP323" s="226"/>
    </row>
    <row r="324" spans="2:68" s="214" customFormat="1">
      <c r="B324" s="342"/>
      <c r="C324" s="342"/>
      <c r="D324" s="342"/>
      <c r="E324" s="342"/>
      <c r="F324" s="342"/>
      <c r="L324" s="226"/>
      <c r="M324" s="226"/>
      <c r="N324" s="226"/>
      <c r="O324" s="226"/>
      <c r="P324" s="226"/>
      <c r="Q324" s="226"/>
      <c r="R324" s="226"/>
      <c r="S324" s="226"/>
      <c r="T324" s="226"/>
      <c r="U324" s="226"/>
      <c r="V324" s="226"/>
      <c r="W324" s="226"/>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c r="AS324" s="226"/>
      <c r="AT324" s="226"/>
      <c r="AU324" s="226"/>
      <c r="AV324" s="226"/>
      <c r="AW324" s="226"/>
      <c r="AX324" s="226"/>
      <c r="AY324" s="226"/>
      <c r="AZ324" s="226"/>
      <c r="BA324" s="226"/>
      <c r="BB324" s="226"/>
      <c r="BC324" s="226"/>
      <c r="BD324" s="226"/>
      <c r="BE324" s="226"/>
      <c r="BF324" s="226"/>
      <c r="BG324" s="226"/>
      <c r="BH324" s="226"/>
      <c r="BI324" s="226"/>
      <c r="BJ324" s="226"/>
      <c r="BK324" s="226"/>
      <c r="BL324" s="226"/>
      <c r="BM324" s="226"/>
      <c r="BN324" s="226"/>
      <c r="BO324" s="226"/>
      <c r="BP324" s="226"/>
    </row>
    <row r="325" spans="2:68" s="214" customFormat="1">
      <c r="B325" s="342"/>
      <c r="C325" s="342"/>
      <c r="D325" s="342"/>
      <c r="E325" s="342"/>
      <c r="F325" s="342"/>
      <c r="L325" s="226"/>
      <c r="M325" s="226"/>
      <c r="N325" s="226"/>
      <c r="O325" s="226"/>
      <c r="P325" s="226"/>
      <c r="Q325" s="226"/>
      <c r="R325" s="226"/>
      <c r="S325" s="226"/>
      <c r="T325" s="226"/>
      <c r="U325" s="226"/>
      <c r="V325" s="226"/>
      <c r="W325" s="226"/>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26"/>
      <c r="BG325" s="226"/>
      <c r="BH325" s="226"/>
      <c r="BI325" s="226"/>
      <c r="BJ325" s="226"/>
      <c r="BK325" s="226"/>
      <c r="BL325" s="226"/>
      <c r="BM325" s="226"/>
      <c r="BN325" s="226"/>
      <c r="BO325" s="226"/>
      <c r="BP325" s="226"/>
    </row>
    <row r="326" spans="2:68" s="214" customFormat="1">
      <c r="B326" s="342"/>
      <c r="C326" s="342"/>
      <c r="D326" s="342"/>
      <c r="E326" s="342"/>
      <c r="F326" s="342"/>
      <c r="L326" s="226"/>
      <c r="M326" s="226"/>
      <c r="N326" s="226"/>
      <c r="O326" s="226"/>
      <c r="P326" s="226"/>
      <c r="Q326" s="226"/>
      <c r="R326" s="226"/>
      <c r="S326" s="226"/>
      <c r="T326" s="226"/>
      <c r="U326" s="226"/>
      <c r="V326" s="226"/>
      <c r="W326" s="226"/>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c r="AS326" s="226"/>
      <c r="AT326" s="226"/>
      <c r="AU326" s="226"/>
      <c r="AV326" s="226"/>
      <c r="AW326" s="226"/>
      <c r="AX326" s="226"/>
      <c r="AY326" s="226"/>
      <c r="AZ326" s="226"/>
      <c r="BA326" s="226"/>
      <c r="BB326" s="226"/>
      <c r="BC326" s="226"/>
      <c r="BD326" s="226"/>
      <c r="BE326" s="226"/>
      <c r="BF326" s="226"/>
      <c r="BG326" s="226"/>
      <c r="BH326" s="226"/>
      <c r="BI326" s="226"/>
      <c r="BJ326" s="226"/>
      <c r="BK326" s="226"/>
      <c r="BL326" s="226"/>
      <c r="BM326" s="226"/>
      <c r="BN326" s="226"/>
      <c r="BO326" s="226"/>
      <c r="BP326" s="226"/>
    </row>
    <row r="327" spans="2:68" s="214" customFormat="1">
      <c r="B327" s="342"/>
      <c r="C327" s="342"/>
      <c r="D327" s="342"/>
      <c r="E327" s="342"/>
      <c r="F327" s="342"/>
      <c r="L327" s="226"/>
      <c r="M327" s="226"/>
      <c r="N327" s="226"/>
      <c r="O327" s="226"/>
      <c r="P327" s="226"/>
      <c r="Q327" s="226"/>
      <c r="R327" s="226"/>
      <c r="S327" s="226"/>
      <c r="T327" s="226"/>
      <c r="U327" s="226"/>
      <c r="V327" s="226"/>
      <c r="W327" s="226"/>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c r="AS327" s="226"/>
      <c r="AT327" s="226"/>
      <c r="AU327" s="226"/>
      <c r="AV327" s="226"/>
      <c r="AW327" s="226"/>
      <c r="AX327" s="226"/>
      <c r="AY327" s="226"/>
      <c r="AZ327" s="226"/>
      <c r="BA327" s="226"/>
      <c r="BB327" s="226"/>
      <c r="BC327" s="226"/>
      <c r="BD327" s="226"/>
      <c r="BE327" s="226"/>
      <c r="BF327" s="226"/>
      <c r="BG327" s="226"/>
      <c r="BH327" s="226"/>
      <c r="BI327" s="226"/>
      <c r="BJ327" s="226"/>
      <c r="BK327" s="226"/>
      <c r="BL327" s="226"/>
      <c r="BM327" s="226"/>
      <c r="BN327" s="226"/>
      <c r="BO327" s="226"/>
      <c r="BP327" s="226"/>
    </row>
    <row r="328" spans="2:68" s="214" customFormat="1">
      <c r="B328" s="342"/>
      <c r="C328" s="342"/>
      <c r="D328" s="342"/>
      <c r="E328" s="342"/>
      <c r="F328" s="342"/>
      <c r="L328" s="226"/>
      <c r="M328" s="226"/>
      <c r="N328" s="226"/>
      <c r="O328" s="226"/>
      <c r="P328" s="226"/>
      <c r="Q328" s="226"/>
      <c r="R328" s="226"/>
      <c r="S328" s="226"/>
      <c r="T328" s="226"/>
      <c r="U328" s="226"/>
      <c r="V328" s="226"/>
      <c r="W328" s="226"/>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c r="AS328" s="226"/>
      <c r="AT328" s="226"/>
      <c r="AU328" s="226"/>
      <c r="AV328" s="226"/>
      <c r="AW328" s="226"/>
      <c r="AX328" s="226"/>
      <c r="AY328" s="226"/>
      <c r="AZ328" s="226"/>
      <c r="BA328" s="226"/>
      <c r="BB328" s="226"/>
      <c r="BC328" s="226"/>
      <c r="BD328" s="226"/>
      <c r="BE328" s="226"/>
      <c r="BF328" s="226"/>
      <c r="BG328" s="226"/>
      <c r="BH328" s="226"/>
      <c r="BI328" s="226"/>
      <c r="BJ328" s="226"/>
      <c r="BK328" s="226"/>
      <c r="BL328" s="226"/>
      <c r="BM328" s="226"/>
      <c r="BN328" s="226"/>
      <c r="BO328" s="226"/>
      <c r="BP328" s="226"/>
    </row>
    <row r="329" spans="2:68" s="214" customFormat="1">
      <c r="B329" s="342"/>
      <c r="C329" s="342"/>
      <c r="D329" s="342"/>
      <c r="E329" s="342"/>
      <c r="F329" s="342"/>
      <c r="L329" s="226"/>
      <c r="M329" s="226"/>
      <c r="N329" s="226"/>
      <c r="O329" s="226"/>
      <c r="P329" s="226"/>
      <c r="Q329" s="226"/>
      <c r="R329" s="226"/>
      <c r="S329" s="226"/>
      <c r="T329" s="226"/>
      <c r="U329" s="226"/>
      <c r="V329" s="226"/>
      <c r="W329" s="226"/>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26"/>
      <c r="BG329" s="226"/>
      <c r="BH329" s="226"/>
      <c r="BI329" s="226"/>
      <c r="BJ329" s="226"/>
      <c r="BK329" s="226"/>
      <c r="BL329" s="226"/>
      <c r="BM329" s="226"/>
      <c r="BN329" s="226"/>
      <c r="BO329" s="226"/>
      <c r="BP329" s="226"/>
    </row>
    <row r="330" spans="2:68" s="214" customFormat="1">
      <c r="B330" s="342"/>
      <c r="C330" s="342"/>
      <c r="D330" s="342"/>
      <c r="E330" s="342"/>
      <c r="F330" s="342"/>
      <c r="L330" s="226"/>
      <c r="M330" s="226"/>
      <c r="N330" s="226"/>
      <c r="O330" s="226"/>
      <c r="P330" s="226"/>
      <c r="Q330" s="226"/>
      <c r="R330" s="226"/>
      <c r="S330" s="226"/>
      <c r="T330" s="226"/>
      <c r="U330" s="226"/>
      <c r="V330" s="226"/>
      <c r="W330" s="226"/>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c r="AS330" s="226"/>
      <c r="AT330" s="226"/>
      <c r="AU330" s="226"/>
      <c r="AV330" s="226"/>
      <c r="AW330" s="226"/>
      <c r="AX330" s="226"/>
      <c r="AY330" s="226"/>
      <c r="AZ330" s="226"/>
      <c r="BA330" s="226"/>
      <c r="BB330" s="226"/>
      <c r="BC330" s="226"/>
      <c r="BD330" s="226"/>
      <c r="BE330" s="226"/>
      <c r="BF330" s="226"/>
      <c r="BG330" s="226"/>
      <c r="BH330" s="226"/>
      <c r="BI330" s="226"/>
      <c r="BJ330" s="226"/>
      <c r="BK330" s="226"/>
      <c r="BL330" s="226"/>
      <c r="BM330" s="226"/>
      <c r="BN330" s="226"/>
      <c r="BO330" s="226"/>
      <c r="BP330" s="226"/>
    </row>
    <row r="331" spans="2:68" s="214" customFormat="1">
      <c r="B331" s="342"/>
      <c r="C331" s="342"/>
      <c r="D331" s="342"/>
      <c r="E331" s="342"/>
      <c r="F331" s="342"/>
      <c r="L331" s="226"/>
      <c r="M331" s="226"/>
      <c r="N331" s="226"/>
      <c r="O331" s="226"/>
      <c r="P331" s="226"/>
      <c r="Q331" s="226"/>
      <c r="R331" s="226"/>
      <c r="S331" s="226"/>
      <c r="T331" s="226"/>
      <c r="U331" s="226"/>
      <c r="V331" s="226"/>
      <c r="W331" s="226"/>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c r="AS331" s="226"/>
      <c r="AT331" s="226"/>
      <c r="AU331" s="226"/>
      <c r="AV331" s="226"/>
      <c r="AW331" s="226"/>
      <c r="AX331" s="226"/>
      <c r="AY331" s="226"/>
      <c r="AZ331" s="226"/>
      <c r="BA331" s="226"/>
      <c r="BB331" s="226"/>
      <c r="BC331" s="226"/>
      <c r="BD331" s="226"/>
      <c r="BE331" s="226"/>
      <c r="BF331" s="226"/>
      <c r="BG331" s="226"/>
      <c r="BH331" s="226"/>
      <c r="BI331" s="226"/>
      <c r="BJ331" s="226"/>
      <c r="BK331" s="226"/>
      <c r="BL331" s="226"/>
      <c r="BM331" s="226"/>
      <c r="BN331" s="226"/>
      <c r="BO331" s="226"/>
      <c r="BP331" s="226"/>
    </row>
    <row r="332" spans="2:68" s="214" customFormat="1">
      <c r="B332" s="342"/>
      <c r="C332" s="342"/>
      <c r="D332" s="342"/>
      <c r="E332" s="342"/>
      <c r="F332" s="342"/>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c r="AS332" s="226"/>
      <c r="AT332" s="226"/>
      <c r="AU332" s="226"/>
      <c r="AV332" s="226"/>
      <c r="AW332" s="226"/>
      <c r="AX332" s="226"/>
      <c r="AY332" s="226"/>
      <c r="AZ332" s="226"/>
      <c r="BA332" s="226"/>
      <c r="BB332" s="226"/>
      <c r="BC332" s="226"/>
      <c r="BD332" s="226"/>
      <c r="BE332" s="226"/>
      <c r="BF332" s="226"/>
      <c r="BG332" s="226"/>
      <c r="BH332" s="226"/>
      <c r="BI332" s="226"/>
      <c r="BJ332" s="226"/>
      <c r="BK332" s="226"/>
      <c r="BL332" s="226"/>
      <c r="BM332" s="226"/>
      <c r="BN332" s="226"/>
      <c r="BO332" s="226"/>
      <c r="BP332" s="226"/>
    </row>
    <row r="333" spans="2:68" s="214" customFormat="1">
      <c r="B333" s="342"/>
      <c r="C333" s="342"/>
      <c r="D333" s="342"/>
      <c r="E333" s="342"/>
      <c r="F333" s="342"/>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c r="AS333" s="226"/>
      <c r="AT333" s="226"/>
      <c r="AU333" s="226"/>
      <c r="AV333" s="226"/>
      <c r="AW333" s="226"/>
      <c r="AX333" s="226"/>
      <c r="AY333" s="226"/>
      <c r="AZ333" s="226"/>
      <c r="BA333" s="226"/>
      <c r="BB333" s="226"/>
      <c r="BC333" s="226"/>
      <c r="BD333" s="226"/>
      <c r="BE333" s="226"/>
      <c r="BF333" s="226"/>
      <c r="BG333" s="226"/>
      <c r="BH333" s="226"/>
      <c r="BI333" s="226"/>
      <c r="BJ333" s="226"/>
      <c r="BK333" s="226"/>
      <c r="BL333" s="226"/>
      <c r="BM333" s="226"/>
      <c r="BN333" s="226"/>
      <c r="BO333" s="226"/>
      <c r="BP333" s="226"/>
    </row>
    <row r="334" spans="2:68" s="214" customFormat="1">
      <c r="B334" s="342"/>
      <c r="C334" s="342"/>
      <c r="D334" s="342"/>
      <c r="E334" s="342"/>
      <c r="F334" s="342"/>
      <c r="L334" s="226"/>
      <c r="M334" s="226"/>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c r="AS334" s="226"/>
      <c r="AT334" s="226"/>
      <c r="AU334" s="226"/>
      <c r="AV334" s="226"/>
      <c r="AW334" s="226"/>
      <c r="AX334" s="226"/>
      <c r="AY334" s="226"/>
      <c r="AZ334" s="226"/>
      <c r="BA334" s="226"/>
      <c r="BB334" s="226"/>
      <c r="BC334" s="226"/>
      <c r="BD334" s="226"/>
      <c r="BE334" s="226"/>
      <c r="BF334" s="226"/>
      <c r="BG334" s="226"/>
      <c r="BH334" s="226"/>
      <c r="BI334" s="226"/>
      <c r="BJ334" s="226"/>
      <c r="BK334" s="226"/>
      <c r="BL334" s="226"/>
      <c r="BM334" s="226"/>
      <c r="BN334" s="226"/>
      <c r="BO334" s="226"/>
      <c r="BP334" s="226"/>
    </row>
    <row r="335" spans="2:68" s="214" customFormat="1">
      <c r="B335" s="342"/>
      <c r="C335" s="342"/>
      <c r="D335" s="342"/>
      <c r="E335" s="342"/>
      <c r="F335" s="342"/>
      <c r="L335" s="226"/>
      <c r="M335" s="226"/>
      <c r="N335" s="226"/>
      <c r="O335" s="226"/>
      <c r="P335" s="226"/>
      <c r="Q335" s="226"/>
      <c r="R335" s="226"/>
      <c r="S335" s="226"/>
      <c r="T335" s="226"/>
      <c r="U335" s="226"/>
      <c r="V335" s="226"/>
      <c r="W335" s="226"/>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c r="AS335" s="226"/>
      <c r="AT335" s="226"/>
      <c r="AU335" s="226"/>
      <c r="AV335" s="226"/>
      <c r="AW335" s="226"/>
      <c r="AX335" s="226"/>
      <c r="AY335" s="226"/>
      <c r="AZ335" s="226"/>
      <c r="BA335" s="226"/>
      <c r="BB335" s="226"/>
      <c r="BC335" s="226"/>
      <c r="BD335" s="226"/>
      <c r="BE335" s="226"/>
      <c r="BF335" s="226"/>
      <c r="BG335" s="226"/>
      <c r="BH335" s="226"/>
      <c r="BI335" s="226"/>
      <c r="BJ335" s="226"/>
      <c r="BK335" s="226"/>
      <c r="BL335" s="226"/>
      <c r="BM335" s="226"/>
      <c r="BN335" s="226"/>
      <c r="BO335" s="226"/>
      <c r="BP335" s="226"/>
    </row>
    <row r="336" spans="2:68" s="214" customFormat="1">
      <c r="B336" s="342"/>
      <c r="C336" s="342"/>
      <c r="D336" s="342"/>
      <c r="E336" s="342"/>
      <c r="F336" s="342"/>
      <c r="L336" s="226"/>
      <c r="M336" s="226"/>
      <c r="N336" s="226"/>
      <c r="O336" s="226"/>
      <c r="P336" s="226"/>
      <c r="Q336" s="226"/>
      <c r="R336" s="226"/>
      <c r="S336" s="226"/>
      <c r="T336" s="226"/>
      <c r="U336" s="226"/>
      <c r="V336" s="226"/>
      <c r="W336" s="226"/>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c r="AS336" s="226"/>
      <c r="AT336" s="226"/>
      <c r="AU336" s="226"/>
      <c r="AV336" s="226"/>
      <c r="AW336" s="226"/>
      <c r="AX336" s="226"/>
      <c r="AY336" s="226"/>
      <c r="AZ336" s="226"/>
      <c r="BA336" s="226"/>
      <c r="BB336" s="226"/>
      <c r="BC336" s="226"/>
      <c r="BD336" s="226"/>
      <c r="BE336" s="226"/>
      <c r="BF336" s="226"/>
      <c r="BG336" s="226"/>
      <c r="BH336" s="226"/>
      <c r="BI336" s="226"/>
      <c r="BJ336" s="226"/>
      <c r="BK336" s="226"/>
      <c r="BL336" s="226"/>
      <c r="BM336" s="226"/>
      <c r="BN336" s="226"/>
      <c r="BO336" s="226"/>
      <c r="BP336" s="226"/>
    </row>
    <row r="337" spans="2:68" s="214" customFormat="1">
      <c r="B337" s="342"/>
      <c r="C337" s="342"/>
      <c r="D337" s="342"/>
      <c r="E337" s="342"/>
      <c r="F337" s="342"/>
      <c r="L337" s="226"/>
      <c r="M337" s="226"/>
      <c r="N337" s="226"/>
      <c r="O337" s="226"/>
      <c r="P337" s="226"/>
      <c r="Q337" s="226"/>
      <c r="R337" s="226"/>
      <c r="S337" s="226"/>
      <c r="T337" s="226"/>
      <c r="U337" s="226"/>
      <c r="V337" s="226"/>
      <c r="W337" s="226"/>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c r="AS337" s="226"/>
      <c r="AT337" s="226"/>
      <c r="AU337" s="226"/>
      <c r="AV337" s="226"/>
      <c r="AW337" s="226"/>
      <c r="AX337" s="226"/>
      <c r="AY337" s="226"/>
      <c r="AZ337" s="226"/>
      <c r="BA337" s="226"/>
      <c r="BB337" s="226"/>
      <c r="BC337" s="226"/>
      <c r="BD337" s="226"/>
      <c r="BE337" s="226"/>
      <c r="BF337" s="226"/>
      <c r="BG337" s="226"/>
      <c r="BH337" s="226"/>
      <c r="BI337" s="226"/>
      <c r="BJ337" s="226"/>
      <c r="BK337" s="226"/>
      <c r="BL337" s="226"/>
      <c r="BM337" s="226"/>
      <c r="BN337" s="226"/>
      <c r="BO337" s="226"/>
      <c r="BP337" s="226"/>
    </row>
    <row r="338" spans="2:68" s="214" customFormat="1">
      <c r="B338" s="342"/>
      <c r="C338" s="342"/>
      <c r="D338" s="342"/>
      <c r="E338" s="342"/>
      <c r="F338" s="342"/>
      <c r="L338" s="226"/>
      <c r="M338" s="226"/>
      <c r="N338" s="226"/>
      <c r="O338" s="226"/>
      <c r="P338" s="226"/>
      <c r="Q338" s="226"/>
      <c r="R338" s="226"/>
      <c r="S338" s="226"/>
      <c r="T338" s="226"/>
      <c r="U338" s="226"/>
      <c r="V338" s="226"/>
      <c r="W338" s="226"/>
      <c r="X338" s="226"/>
      <c r="Y338" s="226"/>
      <c r="Z338" s="226"/>
      <c r="AA338" s="226"/>
      <c r="AB338" s="226"/>
      <c r="AC338" s="226"/>
      <c r="AD338" s="226"/>
      <c r="AE338" s="226"/>
      <c r="AF338" s="226"/>
      <c r="AG338" s="226"/>
      <c r="AH338" s="226"/>
      <c r="AI338" s="226"/>
      <c r="AJ338" s="226"/>
      <c r="AK338" s="226"/>
      <c r="AL338" s="226"/>
      <c r="AM338" s="226"/>
      <c r="AN338" s="226"/>
      <c r="AO338" s="226"/>
      <c r="AP338" s="226"/>
      <c r="AQ338" s="226"/>
      <c r="AR338" s="226"/>
      <c r="AS338" s="226"/>
      <c r="AT338" s="226"/>
      <c r="AU338" s="226"/>
      <c r="AV338" s="226"/>
      <c r="AW338" s="226"/>
      <c r="AX338" s="226"/>
      <c r="AY338" s="226"/>
      <c r="AZ338" s="226"/>
      <c r="BA338" s="226"/>
      <c r="BB338" s="226"/>
      <c r="BC338" s="226"/>
      <c r="BD338" s="226"/>
      <c r="BE338" s="226"/>
      <c r="BF338" s="226"/>
      <c r="BG338" s="226"/>
      <c r="BH338" s="226"/>
      <c r="BI338" s="226"/>
      <c r="BJ338" s="226"/>
      <c r="BK338" s="226"/>
      <c r="BL338" s="226"/>
      <c r="BM338" s="226"/>
      <c r="BN338" s="226"/>
      <c r="BO338" s="226"/>
      <c r="BP338" s="226"/>
    </row>
    <row r="339" spans="2:68" s="214" customFormat="1">
      <c r="B339" s="342"/>
      <c r="C339" s="342"/>
      <c r="D339" s="342"/>
      <c r="E339" s="342"/>
      <c r="F339" s="342"/>
      <c r="L339" s="226"/>
      <c r="M339" s="226"/>
      <c r="N339" s="226"/>
      <c r="O339" s="226"/>
      <c r="P339" s="226"/>
      <c r="Q339" s="226"/>
      <c r="R339" s="226"/>
      <c r="S339" s="226"/>
      <c r="T339" s="226"/>
      <c r="U339" s="226"/>
      <c r="V339" s="226"/>
      <c r="W339" s="226"/>
      <c r="X339" s="226"/>
      <c r="Y339" s="226"/>
      <c r="Z339" s="226"/>
      <c r="AA339" s="226"/>
      <c r="AB339" s="226"/>
      <c r="AC339" s="226"/>
      <c r="AD339" s="226"/>
      <c r="AE339" s="226"/>
      <c r="AF339" s="226"/>
      <c r="AG339" s="226"/>
      <c r="AH339" s="226"/>
      <c r="AI339" s="226"/>
      <c r="AJ339" s="226"/>
      <c r="AK339" s="226"/>
      <c r="AL339" s="226"/>
      <c r="AM339" s="226"/>
      <c r="AN339" s="226"/>
      <c r="AO339" s="226"/>
      <c r="AP339" s="226"/>
      <c r="AQ339" s="226"/>
      <c r="AR339" s="226"/>
      <c r="AS339" s="226"/>
      <c r="AT339" s="226"/>
      <c r="AU339" s="226"/>
      <c r="AV339" s="226"/>
      <c r="AW339" s="226"/>
      <c r="AX339" s="226"/>
      <c r="AY339" s="226"/>
      <c r="AZ339" s="226"/>
      <c r="BA339" s="226"/>
      <c r="BB339" s="226"/>
      <c r="BC339" s="226"/>
      <c r="BD339" s="226"/>
      <c r="BE339" s="226"/>
      <c r="BF339" s="226"/>
      <c r="BG339" s="226"/>
      <c r="BH339" s="226"/>
      <c r="BI339" s="226"/>
      <c r="BJ339" s="226"/>
      <c r="BK339" s="226"/>
      <c r="BL339" s="226"/>
      <c r="BM339" s="226"/>
      <c r="BN339" s="226"/>
      <c r="BO339" s="226"/>
      <c r="BP339" s="226"/>
    </row>
    <row r="340" spans="2:68" s="214" customFormat="1">
      <c r="B340" s="342"/>
      <c r="C340" s="342"/>
      <c r="D340" s="342"/>
      <c r="E340" s="342"/>
      <c r="F340" s="342"/>
      <c r="L340" s="226"/>
      <c r="M340" s="226"/>
      <c r="N340" s="226"/>
      <c r="O340" s="226"/>
      <c r="P340" s="226"/>
      <c r="Q340" s="226"/>
      <c r="R340" s="226"/>
      <c r="S340" s="226"/>
      <c r="T340" s="226"/>
      <c r="U340" s="226"/>
      <c r="V340" s="226"/>
      <c r="W340" s="226"/>
      <c r="X340" s="226"/>
      <c r="Y340" s="226"/>
      <c r="Z340" s="226"/>
      <c r="AA340" s="226"/>
      <c r="AB340" s="226"/>
      <c r="AC340" s="226"/>
      <c r="AD340" s="226"/>
      <c r="AE340" s="226"/>
      <c r="AF340" s="226"/>
      <c r="AG340" s="226"/>
      <c r="AH340" s="226"/>
      <c r="AI340" s="226"/>
      <c r="AJ340" s="226"/>
      <c r="AK340" s="226"/>
      <c r="AL340" s="226"/>
      <c r="AM340" s="226"/>
      <c r="AN340" s="226"/>
      <c r="AO340" s="226"/>
      <c r="AP340" s="226"/>
      <c r="AQ340" s="226"/>
      <c r="AR340" s="226"/>
      <c r="AS340" s="226"/>
      <c r="AT340" s="226"/>
      <c r="AU340" s="226"/>
      <c r="AV340" s="226"/>
      <c r="AW340" s="226"/>
      <c r="AX340" s="226"/>
      <c r="AY340" s="226"/>
      <c r="AZ340" s="226"/>
      <c r="BA340" s="226"/>
      <c r="BB340" s="226"/>
      <c r="BC340" s="226"/>
      <c r="BD340" s="226"/>
      <c r="BE340" s="226"/>
      <c r="BF340" s="226"/>
      <c r="BG340" s="226"/>
      <c r="BH340" s="226"/>
      <c r="BI340" s="226"/>
      <c r="BJ340" s="226"/>
      <c r="BK340" s="226"/>
      <c r="BL340" s="226"/>
      <c r="BM340" s="226"/>
      <c r="BN340" s="226"/>
      <c r="BO340" s="226"/>
      <c r="BP340" s="226"/>
    </row>
    <row r="341" spans="2:68" s="214" customFormat="1">
      <c r="B341" s="342"/>
      <c r="C341" s="342"/>
      <c r="D341" s="342"/>
      <c r="E341" s="342"/>
      <c r="F341" s="342"/>
      <c r="L341" s="226"/>
      <c r="M341" s="226"/>
      <c r="N341" s="226"/>
      <c r="O341" s="226"/>
      <c r="P341" s="226"/>
      <c r="Q341" s="226"/>
      <c r="R341" s="226"/>
      <c r="S341" s="226"/>
      <c r="T341" s="226"/>
      <c r="U341" s="226"/>
      <c r="V341" s="226"/>
      <c r="W341" s="226"/>
      <c r="X341" s="226"/>
      <c r="Y341" s="226"/>
      <c r="Z341" s="226"/>
      <c r="AA341" s="226"/>
      <c r="AB341" s="226"/>
      <c r="AC341" s="226"/>
      <c r="AD341" s="226"/>
      <c r="AE341" s="226"/>
      <c r="AF341" s="226"/>
      <c r="AG341" s="226"/>
      <c r="AH341" s="226"/>
      <c r="AI341" s="226"/>
      <c r="AJ341" s="226"/>
      <c r="AK341" s="226"/>
      <c r="AL341" s="226"/>
      <c r="AM341" s="226"/>
      <c r="AN341" s="226"/>
      <c r="AO341" s="226"/>
      <c r="AP341" s="226"/>
      <c r="AQ341" s="226"/>
      <c r="AR341" s="226"/>
      <c r="AS341" s="226"/>
      <c r="AT341" s="226"/>
      <c r="AU341" s="226"/>
      <c r="AV341" s="226"/>
      <c r="AW341" s="226"/>
      <c r="AX341" s="226"/>
      <c r="AY341" s="226"/>
      <c r="AZ341" s="226"/>
      <c r="BA341" s="226"/>
      <c r="BB341" s="226"/>
      <c r="BC341" s="226"/>
      <c r="BD341" s="226"/>
      <c r="BE341" s="226"/>
      <c r="BF341" s="226"/>
      <c r="BG341" s="226"/>
      <c r="BH341" s="226"/>
      <c r="BI341" s="226"/>
      <c r="BJ341" s="226"/>
      <c r="BK341" s="226"/>
      <c r="BL341" s="226"/>
      <c r="BM341" s="226"/>
      <c r="BN341" s="226"/>
      <c r="BO341" s="226"/>
      <c r="BP341" s="226"/>
    </row>
    <row r="342" spans="2:68" s="214" customFormat="1">
      <c r="B342" s="342"/>
      <c r="C342" s="342"/>
      <c r="D342" s="342"/>
      <c r="E342" s="342"/>
      <c r="F342" s="342"/>
      <c r="L342" s="226"/>
      <c r="M342" s="226"/>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226"/>
      <c r="BE342" s="226"/>
      <c r="BF342" s="226"/>
      <c r="BG342" s="226"/>
      <c r="BH342" s="226"/>
      <c r="BI342" s="226"/>
      <c r="BJ342" s="226"/>
      <c r="BK342" s="226"/>
      <c r="BL342" s="226"/>
      <c r="BM342" s="226"/>
      <c r="BN342" s="226"/>
      <c r="BO342" s="226"/>
      <c r="BP342" s="226"/>
    </row>
    <row r="343" spans="2:68" s="214" customFormat="1">
      <c r="B343" s="342"/>
      <c r="C343" s="342"/>
      <c r="D343" s="342"/>
      <c r="E343" s="342"/>
      <c r="F343" s="342"/>
      <c r="L343" s="226"/>
      <c r="M343" s="226"/>
      <c r="N343" s="226"/>
      <c r="O343" s="226"/>
      <c r="P343" s="226"/>
      <c r="Q343" s="226"/>
      <c r="R343" s="226"/>
      <c r="S343" s="226"/>
      <c r="T343" s="226"/>
      <c r="U343" s="226"/>
      <c r="V343" s="226"/>
      <c r="W343" s="226"/>
      <c r="X343" s="226"/>
      <c r="Y343" s="226"/>
      <c r="Z343" s="226"/>
      <c r="AA343" s="226"/>
      <c r="AB343" s="226"/>
      <c r="AC343" s="226"/>
      <c r="AD343" s="226"/>
      <c r="AE343" s="226"/>
      <c r="AF343" s="226"/>
      <c r="AG343" s="226"/>
      <c r="AH343" s="226"/>
      <c r="AI343" s="226"/>
      <c r="AJ343" s="226"/>
      <c r="AK343" s="226"/>
      <c r="AL343" s="226"/>
      <c r="AM343" s="226"/>
      <c r="AN343" s="226"/>
      <c r="AO343" s="226"/>
      <c r="AP343" s="226"/>
      <c r="AQ343" s="226"/>
      <c r="AR343" s="226"/>
      <c r="AS343" s="226"/>
      <c r="AT343" s="226"/>
      <c r="AU343" s="226"/>
      <c r="AV343" s="226"/>
      <c r="AW343" s="226"/>
      <c r="AX343" s="226"/>
      <c r="AY343" s="226"/>
      <c r="AZ343" s="226"/>
      <c r="BA343" s="226"/>
      <c r="BB343" s="226"/>
      <c r="BC343" s="226"/>
      <c r="BD343" s="226"/>
      <c r="BE343" s="226"/>
      <c r="BF343" s="226"/>
      <c r="BG343" s="226"/>
      <c r="BH343" s="226"/>
      <c r="BI343" s="226"/>
      <c r="BJ343" s="226"/>
      <c r="BK343" s="226"/>
      <c r="BL343" s="226"/>
      <c r="BM343" s="226"/>
      <c r="BN343" s="226"/>
      <c r="BO343" s="226"/>
      <c r="BP343" s="226"/>
    </row>
    <row r="344" spans="2:68" s="214" customFormat="1">
      <c r="B344" s="342"/>
      <c r="C344" s="342"/>
      <c r="D344" s="342"/>
      <c r="E344" s="342"/>
      <c r="F344" s="342"/>
      <c r="L344" s="226"/>
      <c r="M344" s="226"/>
      <c r="N344" s="226"/>
      <c r="O344" s="226"/>
      <c r="P344" s="226"/>
      <c r="Q344" s="226"/>
      <c r="R344" s="226"/>
      <c r="S344" s="226"/>
      <c r="T344" s="226"/>
      <c r="U344" s="226"/>
      <c r="V344" s="226"/>
      <c r="W344" s="226"/>
      <c r="X344" s="226"/>
      <c r="Y344" s="226"/>
      <c r="Z344" s="226"/>
      <c r="AA344" s="226"/>
      <c r="AB344" s="226"/>
      <c r="AC344" s="226"/>
      <c r="AD344" s="226"/>
      <c r="AE344" s="226"/>
      <c r="AF344" s="226"/>
      <c r="AG344" s="226"/>
      <c r="AH344" s="226"/>
      <c r="AI344" s="226"/>
      <c r="AJ344" s="226"/>
      <c r="AK344" s="226"/>
      <c r="AL344" s="226"/>
      <c r="AM344" s="226"/>
      <c r="AN344" s="226"/>
      <c r="AO344" s="226"/>
      <c r="AP344" s="226"/>
      <c r="AQ344" s="226"/>
      <c r="AR344" s="226"/>
      <c r="AS344" s="226"/>
      <c r="AT344" s="226"/>
      <c r="AU344" s="226"/>
      <c r="AV344" s="226"/>
      <c r="AW344" s="226"/>
      <c r="AX344" s="226"/>
      <c r="AY344" s="226"/>
      <c r="AZ344" s="226"/>
      <c r="BA344" s="226"/>
      <c r="BB344" s="226"/>
      <c r="BC344" s="226"/>
      <c r="BD344" s="226"/>
      <c r="BE344" s="226"/>
      <c r="BF344" s="226"/>
      <c r="BG344" s="226"/>
      <c r="BH344" s="226"/>
      <c r="BI344" s="226"/>
      <c r="BJ344" s="226"/>
      <c r="BK344" s="226"/>
      <c r="BL344" s="226"/>
      <c r="BM344" s="226"/>
      <c r="BN344" s="226"/>
      <c r="BO344" s="226"/>
      <c r="BP344" s="226"/>
    </row>
    <row r="345" spans="2:68" s="214" customFormat="1">
      <c r="B345" s="342"/>
      <c r="C345" s="342"/>
      <c r="D345" s="342"/>
      <c r="E345" s="342"/>
      <c r="F345" s="342"/>
      <c r="L345" s="226"/>
      <c r="M345" s="226"/>
      <c r="N345" s="226"/>
      <c r="O345" s="226"/>
      <c r="P345" s="226"/>
      <c r="Q345" s="226"/>
      <c r="R345" s="226"/>
      <c r="S345" s="226"/>
      <c r="T345" s="226"/>
      <c r="U345" s="226"/>
      <c r="V345" s="226"/>
      <c r="W345" s="226"/>
      <c r="X345" s="226"/>
      <c r="Y345" s="226"/>
      <c r="Z345" s="226"/>
      <c r="AA345" s="226"/>
      <c r="AB345" s="226"/>
      <c r="AC345" s="226"/>
      <c r="AD345" s="226"/>
      <c r="AE345" s="226"/>
      <c r="AF345" s="226"/>
      <c r="AG345" s="226"/>
      <c r="AH345" s="226"/>
      <c r="AI345" s="226"/>
      <c r="AJ345" s="226"/>
      <c r="AK345" s="226"/>
      <c r="AL345" s="226"/>
      <c r="AM345" s="226"/>
      <c r="AN345" s="226"/>
      <c r="AO345" s="226"/>
      <c r="AP345" s="226"/>
      <c r="AQ345" s="226"/>
      <c r="AR345" s="226"/>
      <c r="AS345" s="226"/>
      <c r="AT345" s="226"/>
      <c r="AU345" s="226"/>
      <c r="AV345" s="226"/>
      <c r="AW345" s="226"/>
      <c r="AX345" s="226"/>
      <c r="AY345" s="226"/>
      <c r="AZ345" s="226"/>
      <c r="BA345" s="226"/>
      <c r="BB345" s="226"/>
      <c r="BC345" s="226"/>
      <c r="BD345" s="226"/>
      <c r="BE345" s="226"/>
      <c r="BF345" s="226"/>
      <c r="BG345" s="226"/>
      <c r="BH345" s="226"/>
      <c r="BI345" s="226"/>
      <c r="BJ345" s="226"/>
      <c r="BK345" s="226"/>
      <c r="BL345" s="226"/>
      <c r="BM345" s="226"/>
      <c r="BN345" s="226"/>
      <c r="BO345" s="226"/>
      <c r="BP345" s="226"/>
    </row>
    <row r="346" spans="2:68" s="214" customFormat="1">
      <c r="B346" s="342"/>
      <c r="C346" s="342"/>
      <c r="D346" s="342"/>
      <c r="E346" s="342"/>
      <c r="F346" s="342"/>
      <c r="L346" s="226"/>
      <c r="M346" s="226"/>
      <c r="N346" s="226"/>
      <c r="O346" s="226"/>
      <c r="P346" s="226"/>
      <c r="Q346" s="226"/>
      <c r="R346" s="226"/>
      <c r="S346" s="226"/>
      <c r="T346" s="226"/>
      <c r="U346" s="226"/>
      <c r="V346" s="226"/>
      <c r="W346" s="226"/>
      <c r="X346" s="226"/>
      <c r="Y346" s="226"/>
      <c r="Z346" s="226"/>
      <c r="AA346" s="226"/>
      <c r="AB346" s="226"/>
      <c r="AC346" s="226"/>
      <c r="AD346" s="226"/>
      <c r="AE346" s="226"/>
      <c r="AF346" s="226"/>
      <c r="AG346" s="226"/>
      <c r="AH346" s="226"/>
      <c r="AI346" s="226"/>
      <c r="AJ346" s="226"/>
      <c r="AK346" s="226"/>
      <c r="AL346" s="226"/>
      <c r="AM346" s="226"/>
      <c r="AN346" s="226"/>
      <c r="AO346" s="226"/>
      <c r="AP346" s="226"/>
      <c r="AQ346" s="226"/>
      <c r="AR346" s="226"/>
      <c r="AS346" s="226"/>
      <c r="AT346" s="226"/>
      <c r="AU346" s="226"/>
      <c r="AV346" s="226"/>
      <c r="AW346" s="226"/>
      <c r="AX346" s="226"/>
      <c r="AY346" s="226"/>
      <c r="AZ346" s="226"/>
      <c r="BA346" s="226"/>
      <c r="BB346" s="226"/>
      <c r="BC346" s="226"/>
      <c r="BD346" s="226"/>
      <c r="BE346" s="226"/>
      <c r="BF346" s="226"/>
      <c r="BG346" s="226"/>
      <c r="BH346" s="226"/>
      <c r="BI346" s="226"/>
      <c r="BJ346" s="226"/>
      <c r="BK346" s="226"/>
      <c r="BL346" s="226"/>
      <c r="BM346" s="226"/>
      <c r="BN346" s="226"/>
      <c r="BO346" s="226"/>
      <c r="BP346" s="226"/>
    </row>
    <row r="347" spans="2:68" s="214" customFormat="1">
      <c r="B347" s="342"/>
      <c r="C347" s="342"/>
      <c r="D347" s="342"/>
      <c r="E347" s="342"/>
      <c r="F347" s="342"/>
      <c r="L347" s="226"/>
      <c r="M347" s="226"/>
      <c r="N347" s="226"/>
      <c r="O347" s="226"/>
      <c r="P347" s="226"/>
      <c r="Q347" s="226"/>
      <c r="R347" s="226"/>
      <c r="S347" s="226"/>
      <c r="T347" s="226"/>
      <c r="U347" s="226"/>
      <c r="V347" s="226"/>
      <c r="W347" s="226"/>
      <c r="X347" s="226"/>
      <c r="Y347" s="226"/>
      <c r="Z347" s="226"/>
      <c r="AA347" s="226"/>
      <c r="AB347" s="226"/>
      <c r="AC347" s="226"/>
      <c r="AD347" s="226"/>
      <c r="AE347" s="226"/>
      <c r="AF347" s="226"/>
      <c r="AG347" s="226"/>
      <c r="AH347" s="226"/>
      <c r="AI347" s="226"/>
      <c r="AJ347" s="226"/>
      <c r="AK347" s="226"/>
      <c r="AL347" s="226"/>
      <c r="AM347" s="226"/>
      <c r="AN347" s="226"/>
      <c r="AO347" s="226"/>
      <c r="AP347" s="226"/>
      <c r="AQ347" s="226"/>
      <c r="AR347" s="226"/>
      <c r="AS347" s="226"/>
      <c r="AT347" s="226"/>
      <c r="AU347" s="226"/>
      <c r="AV347" s="226"/>
      <c r="AW347" s="226"/>
      <c r="AX347" s="226"/>
      <c r="AY347" s="226"/>
      <c r="AZ347" s="226"/>
      <c r="BA347" s="226"/>
      <c r="BB347" s="226"/>
      <c r="BC347" s="226"/>
      <c r="BD347" s="226"/>
      <c r="BE347" s="226"/>
      <c r="BF347" s="226"/>
      <c r="BG347" s="226"/>
      <c r="BH347" s="226"/>
      <c r="BI347" s="226"/>
      <c r="BJ347" s="226"/>
      <c r="BK347" s="226"/>
      <c r="BL347" s="226"/>
      <c r="BM347" s="226"/>
      <c r="BN347" s="226"/>
      <c r="BO347" s="226"/>
      <c r="BP347" s="226"/>
    </row>
    <row r="348" spans="2:68" s="214" customFormat="1">
      <c r="B348" s="342"/>
      <c r="C348" s="342"/>
      <c r="D348" s="342"/>
      <c r="E348" s="342"/>
      <c r="F348" s="342"/>
      <c r="L348" s="226"/>
      <c r="M348" s="226"/>
      <c r="N348" s="226"/>
      <c r="O348" s="226"/>
      <c r="P348" s="226"/>
      <c r="Q348" s="226"/>
      <c r="R348" s="226"/>
      <c r="S348" s="226"/>
      <c r="T348" s="226"/>
      <c r="U348" s="226"/>
      <c r="V348" s="226"/>
      <c r="W348" s="226"/>
      <c r="X348" s="226"/>
      <c r="Y348" s="226"/>
      <c r="Z348" s="226"/>
      <c r="AA348" s="226"/>
      <c r="AB348" s="226"/>
      <c r="AC348" s="226"/>
      <c r="AD348" s="226"/>
      <c r="AE348" s="226"/>
      <c r="AF348" s="226"/>
      <c r="AG348" s="226"/>
      <c r="AH348" s="226"/>
      <c r="AI348" s="226"/>
      <c r="AJ348" s="226"/>
      <c r="AK348" s="226"/>
      <c r="AL348" s="226"/>
      <c r="AM348" s="226"/>
      <c r="AN348" s="226"/>
      <c r="AO348" s="226"/>
      <c r="AP348" s="226"/>
      <c r="AQ348" s="226"/>
      <c r="AR348" s="226"/>
      <c r="AS348" s="226"/>
      <c r="AT348" s="226"/>
      <c r="AU348" s="226"/>
      <c r="AV348" s="226"/>
      <c r="AW348" s="226"/>
      <c r="AX348" s="226"/>
      <c r="AY348" s="226"/>
      <c r="AZ348" s="226"/>
      <c r="BA348" s="226"/>
      <c r="BB348" s="226"/>
      <c r="BC348" s="226"/>
      <c r="BD348" s="226"/>
      <c r="BE348" s="226"/>
      <c r="BF348" s="226"/>
      <c r="BG348" s="226"/>
      <c r="BH348" s="226"/>
      <c r="BI348" s="226"/>
      <c r="BJ348" s="226"/>
      <c r="BK348" s="226"/>
      <c r="BL348" s="226"/>
      <c r="BM348" s="226"/>
      <c r="BN348" s="226"/>
      <c r="BO348" s="226"/>
      <c r="BP348" s="226"/>
    </row>
    <row r="349" spans="2:68" s="214" customFormat="1">
      <c r="B349" s="342"/>
      <c r="C349" s="342"/>
      <c r="D349" s="342"/>
      <c r="E349" s="342"/>
      <c r="F349" s="342"/>
      <c r="L349" s="226"/>
      <c r="M349" s="226"/>
      <c r="N349" s="226"/>
      <c r="O349" s="226"/>
      <c r="P349" s="226"/>
      <c r="Q349" s="226"/>
      <c r="R349" s="226"/>
      <c r="S349" s="226"/>
      <c r="T349" s="226"/>
      <c r="U349" s="226"/>
      <c r="V349" s="226"/>
      <c r="W349" s="226"/>
      <c r="X349" s="226"/>
      <c r="Y349" s="226"/>
      <c r="Z349" s="226"/>
      <c r="AA349" s="226"/>
      <c r="AB349" s="226"/>
      <c r="AC349" s="226"/>
      <c r="AD349" s="226"/>
      <c r="AE349" s="226"/>
      <c r="AF349" s="226"/>
      <c r="AG349" s="226"/>
      <c r="AH349" s="226"/>
      <c r="AI349" s="226"/>
      <c r="AJ349" s="226"/>
      <c r="AK349" s="226"/>
      <c r="AL349" s="226"/>
      <c r="AM349" s="226"/>
      <c r="AN349" s="226"/>
      <c r="AO349" s="226"/>
      <c r="AP349" s="226"/>
      <c r="AQ349" s="226"/>
      <c r="AR349" s="226"/>
      <c r="AS349" s="226"/>
      <c r="AT349" s="226"/>
      <c r="AU349" s="226"/>
      <c r="AV349" s="226"/>
      <c r="AW349" s="226"/>
      <c r="AX349" s="226"/>
      <c r="AY349" s="226"/>
      <c r="AZ349" s="226"/>
      <c r="BA349" s="226"/>
      <c r="BB349" s="226"/>
      <c r="BC349" s="226"/>
      <c r="BD349" s="226"/>
      <c r="BE349" s="226"/>
      <c r="BF349" s="226"/>
      <c r="BG349" s="226"/>
      <c r="BH349" s="226"/>
      <c r="BI349" s="226"/>
      <c r="BJ349" s="226"/>
      <c r="BK349" s="226"/>
      <c r="BL349" s="226"/>
      <c r="BM349" s="226"/>
      <c r="BN349" s="226"/>
      <c r="BO349" s="226"/>
      <c r="BP349" s="226"/>
    </row>
    <row r="350" spans="2:68" s="214" customFormat="1">
      <c r="B350" s="342"/>
      <c r="C350" s="342"/>
      <c r="D350" s="342"/>
      <c r="E350" s="342"/>
      <c r="F350" s="342"/>
      <c r="L350" s="226"/>
      <c r="M350" s="226"/>
      <c r="N350" s="226"/>
      <c r="O350" s="226"/>
      <c r="P350" s="226"/>
      <c r="Q350" s="226"/>
      <c r="R350" s="226"/>
      <c r="S350" s="226"/>
      <c r="T350" s="226"/>
      <c r="U350" s="226"/>
      <c r="V350" s="226"/>
      <c r="W350" s="226"/>
      <c r="X350" s="226"/>
      <c r="Y350" s="226"/>
      <c r="Z350" s="226"/>
      <c r="AA350" s="226"/>
      <c r="AB350" s="226"/>
      <c r="AC350" s="226"/>
      <c r="AD350" s="226"/>
      <c r="AE350" s="226"/>
      <c r="AF350" s="226"/>
      <c r="AG350" s="226"/>
      <c r="AH350" s="226"/>
      <c r="AI350" s="226"/>
      <c r="AJ350" s="226"/>
      <c r="AK350" s="226"/>
      <c r="AL350" s="226"/>
      <c r="AM350" s="226"/>
      <c r="AN350" s="226"/>
      <c r="AO350" s="226"/>
      <c r="AP350" s="226"/>
      <c r="AQ350" s="226"/>
      <c r="AR350" s="226"/>
      <c r="AS350" s="226"/>
      <c r="AT350" s="226"/>
      <c r="AU350" s="226"/>
      <c r="AV350" s="226"/>
      <c r="AW350" s="226"/>
      <c r="AX350" s="226"/>
      <c r="AY350" s="226"/>
      <c r="AZ350" s="226"/>
      <c r="BA350" s="226"/>
      <c r="BB350" s="226"/>
      <c r="BC350" s="226"/>
      <c r="BD350" s="226"/>
      <c r="BE350" s="226"/>
      <c r="BF350" s="226"/>
      <c r="BG350" s="226"/>
      <c r="BH350" s="226"/>
      <c r="BI350" s="226"/>
      <c r="BJ350" s="226"/>
      <c r="BK350" s="226"/>
      <c r="BL350" s="226"/>
      <c r="BM350" s="226"/>
      <c r="BN350" s="226"/>
      <c r="BO350" s="226"/>
      <c r="BP350" s="226"/>
    </row>
    <row r="351" spans="2:68" s="214" customFormat="1">
      <c r="B351" s="342"/>
      <c r="C351" s="342"/>
      <c r="D351" s="342"/>
      <c r="E351" s="342"/>
      <c r="F351" s="342"/>
      <c r="L351" s="226"/>
      <c r="M351" s="226"/>
      <c r="N351" s="226"/>
      <c r="O351" s="226"/>
      <c r="P351" s="226"/>
      <c r="Q351" s="226"/>
      <c r="R351" s="226"/>
      <c r="S351" s="226"/>
      <c r="T351" s="226"/>
      <c r="U351" s="226"/>
      <c r="V351" s="226"/>
      <c r="W351" s="226"/>
      <c r="X351" s="226"/>
      <c r="Y351" s="226"/>
      <c r="Z351" s="226"/>
      <c r="AA351" s="226"/>
      <c r="AB351" s="226"/>
      <c r="AC351" s="226"/>
      <c r="AD351" s="226"/>
      <c r="AE351" s="226"/>
      <c r="AF351" s="226"/>
      <c r="AG351" s="226"/>
      <c r="AH351" s="226"/>
      <c r="AI351" s="226"/>
      <c r="AJ351" s="226"/>
      <c r="AK351" s="226"/>
      <c r="AL351" s="226"/>
      <c r="AM351" s="226"/>
      <c r="AN351" s="226"/>
      <c r="AO351" s="226"/>
      <c r="AP351" s="226"/>
      <c r="AQ351" s="226"/>
      <c r="AR351" s="226"/>
      <c r="AS351" s="226"/>
      <c r="AT351" s="226"/>
      <c r="AU351" s="226"/>
      <c r="AV351" s="226"/>
      <c r="AW351" s="226"/>
      <c r="AX351" s="226"/>
      <c r="AY351" s="226"/>
      <c r="AZ351" s="226"/>
      <c r="BA351" s="226"/>
      <c r="BB351" s="226"/>
      <c r="BC351" s="226"/>
      <c r="BD351" s="226"/>
      <c r="BE351" s="226"/>
      <c r="BF351" s="226"/>
      <c r="BG351" s="226"/>
      <c r="BH351" s="226"/>
      <c r="BI351" s="226"/>
      <c r="BJ351" s="226"/>
      <c r="BK351" s="226"/>
      <c r="BL351" s="226"/>
      <c r="BM351" s="226"/>
      <c r="BN351" s="226"/>
      <c r="BO351" s="226"/>
      <c r="BP351" s="226"/>
    </row>
    <row r="352" spans="2:68" s="214" customFormat="1">
      <c r="B352" s="342"/>
      <c r="C352" s="342"/>
      <c r="D352" s="342"/>
      <c r="E352" s="342"/>
      <c r="F352" s="342"/>
      <c r="L352" s="226"/>
      <c r="M352" s="226"/>
      <c r="N352" s="226"/>
      <c r="O352" s="226"/>
      <c r="P352" s="226"/>
      <c r="Q352" s="226"/>
      <c r="R352" s="226"/>
      <c r="S352" s="226"/>
      <c r="T352" s="226"/>
      <c r="U352" s="226"/>
      <c r="V352" s="226"/>
      <c r="W352" s="226"/>
      <c r="X352" s="226"/>
      <c r="Y352" s="226"/>
      <c r="Z352" s="226"/>
      <c r="AA352" s="226"/>
      <c r="AB352" s="226"/>
      <c r="AC352" s="226"/>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26"/>
      <c r="BF352" s="226"/>
      <c r="BG352" s="226"/>
      <c r="BH352" s="226"/>
      <c r="BI352" s="226"/>
      <c r="BJ352" s="226"/>
      <c r="BK352" s="226"/>
      <c r="BL352" s="226"/>
      <c r="BM352" s="226"/>
      <c r="BN352" s="226"/>
      <c r="BO352" s="226"/>
      <c r="BP352" s="226"/>
    </row>
    <row r="353" spans="2:68" s="214" customFormat="1">
      <c r="B353" s="342"/>
      <c r="C353" s="342"/>
      <c r="D353" s="342"/>
      <c r="E353" s="342"/>
      <c r="F353" s="342"/>
      <c r="L353" s="226"/>
      <c r="M353" s="226"/>
      <c r="N353" s="226"/>
      <c r="O353" s="226"/>
      <c r="P353" s="226"/>
      <c r="Q353" s="226"/>
      <c r="R353" s="226"/>
      <c r="S353" s="226"/>
      <c r="T353" s="226"/>
      <c r="U353" s="226"/>
      <c r="V353" s="226"/>
      <c r="W353" s="226"/>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c r="AS353" s="226"/>
      <c r="AT353" s="226"/>
      <c r="AU353" s="226"/>
      <c r="AV353" s="226"/>
      <c r="AW353" s="226"/>
      <c r="AX353" s="226"/>
      <c r="AY353" s="226"/>
      <c r="AZ353" s="226"/>
      <c r="BA353" s="226"/>
      <c r="BB353" s="226"/>
      <c r="BC353" s="226"/>
      <c r="BD353" s="226"/>
      <c r="BE353" s="226"/>
      <c r="BF353" s="226"/>
      <c r="BG353" s="226"/>
      <c r="BH353" s="226"/>
      <c r="BI353" s="226"/>
      <c r="BJ353" s="226"/>
      <c r="BK353" s="226"/>
      <c r="BL353" s="226"/>
      <c r="BM353" s="226"/>
      <c r="BN353" s="226"/>
      <c r="BO353" s="226"/>
      <c r="BP353" s="226"/>
    </row>
    <row r="354" spans="2:68" s="214" customFormat="1">
      <c r="B354" s="342"/>
      <c r="C354" s="342"/>
      <c r="D354" s="342"/>
      <c r="E354" s="342"/>
      <c r="F354" s="342"/>
      <c r="L354" s="226"/>
      <c r="M354" s="226"/>
      <c r="N354" s="226"/>
      <c r="O354" s="226"/>
      <c r="P354" s="226"/>
      <c r="Q354" s="226"/>
      <c r="R354" s="226"/>
      <c r="S354" s="226"/>
      <c r="T354" s="226"/>
      <c r="U354" s="226"/>
      <c r="V354" s="226"/>
      <c r="W354" s="226"/>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row>
    <row r="355" spans="2:68" s="214" customFormat="1">
      <c r="B355" s="342"/>
      <c r="C355" s="342"/>
      <c r="D355" s="342"/>
      <c r="E355" s="342"/>
      <c r="F355" s="342"/>
      <c r="L355" s="226"/>
      <c r="M355" s="226"/>
      <c r="N355" s="226"/>
      <c r="O355" s="226"/>
      <c r="P355" s="226"/>
      <c r="Q355" s="226"/>
      <c r="R355" s="226"/>
      <c r="S355" s="226"/>
      <c r="T355" s="226"/>
      <c r="U355" s="226"/>
      <c r="V355" s="226"/>
      <c r="W355" s="226"/>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row>
    <row r="356" spans="2:68" s="214" customFormat="1">
      <c r="B356" s="342"/>
      <c r="C356" s="342"/>
      <c r="D356" s="342"/>
      <c r="E356" s="342"/>
      <c r="F356" s="342"/>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c r="AS356" s="226"/>
      <c r="AT356" s="226"/>
      <c r="AU356" s="226"/>
      <c r="AV356" s="226"/>
      <c r="AW356" s="226"/>
      <c r="AX356" s="226"/>
      <c r="AY356" s="226"/>
      <c r="AZ356" s="226"/>
      <c r="BA356" s="226"/>
      <c r="BB356" s="226"/>
      <c r="BC356" s="226"/>
      <c r="BD356" s="226"/>
      <c r="BE356" s="226"/>
      <c r="BF356" s="226"/>
      <c r="BG356" s="226"/>
      <c r="BH356" s="226"/>
      <c r="BI356" s="226"/>
      <c r="BJ356" s="226"/>
      <c r="BK356" s="226"/>
      <c r="BL356" s="226"/>
      <c r="BM356" s="226"/>
      <c r="BN356" s="226"/>
      <c r="BO356" s="226"/>
      <c r="BP356" s="226"/>
    </row>
    <row r="357" spans="2:68" s="214" customFormat="1">
      <c r="B357" s="342"/>
      <c r="C357" s="342"/>
      <c r="D357" s="342"/>
      <c r="E357" s="342"/>
      <c r="F357" s="342"/>
      <c r="L357" s="226"/>
      <c r="M357" s="226"/>
      <c r="N357" s="226"/>
      <c r="O357" s="226"/>
      <c r="P357" s="226"/>
      <c r="Q357" s="226"/>
      <c r="R357" s="226"/>
      <c r="S357" s="226"/>
      <c r="T357" s="226"/>
      <c r="U357" s="226"/>
      <c r="V357" s="226"/>
      <c r="W357" s="226"/>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c r="AS357" s="226"/>
      <c r="AT357" s="226"/>
      <c r="AU357" s="226"/>
      <c r="AV357" s="226"/>
      <c r="AW357" s="226"/>
      <c r="AX357" s="226"/>
      <c r="AY357" s="226"/>
      <c r="AZ357" s="226"/>
      <c r="BA357" s="226"/>
      <c r="BB357" s="226"/>
      <c r="BC357" s="226"/>
      <c r="BD357" s="226"/>
      <c r="BE357" s="226"/>
      <c r="BF357" s="226"/>
      <c r="BG357" s="226"/>
      <c r="BH357" s="226"/>
      <c r="BI357" s="226"/>
      <c r="BJ357" s="226"/>
      <c r="BK357" s="226"/>
      <c r="BL357" s="226"/>
      <c r="BM357" s="226"/>
      <c r="BN357" s="226"/>
      <c r="BO357" s="226"/>
      <c r="BP357" s="226"/>
    </row>
    <row r="358" spans="2:68" s="214" customFormat="1">
      <c r="B358" s="342"/>
      <c r="C358" s="342"/>
      <c r="D358" s="342"/>
      <c r="E358" s="342"/>
      <c r="F358" s="342"/>
      <c r="L358" s="226"/>
      <c r="M358" s="226"/>
      <c r="N358" s="226"/>
      <c r="O358" s="226"/>
      <c r="P358" s="226"/>
      <c r="Q358" s="226"/>
      <c r="R358" s="226"/>
      <c r="S358" s="226"/>
      <c r="T358" s="226"/>
      <c r="U358" s="226"/>
      <c r="V358" s="226"/>
      <c r="W358" s="226"/>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c r="AS358" s="226"/>
      <c r="AT358" s="226"/>
      <c r="AU358" s="226"/>
      <c r="AV358" s="226"/>
      <c r="AW358" s="226"/>
      <c r="AX358" s="226"/>
      <c r="AY358" s="226"/>
      <c r="AZ358" s="226"/>
      <c r="BA358" s="226"/>
      <c r="BB358" s="226"/>
      <c r="BC358" s="226"/>
      <c r="BD358" s="226"/>
      <c r="BE358" s="226"/>
      <c r="BF358" s="226"/>
      <c r="BG358" s="226"/>
      <c r="BH358" s="226"/>
      <c r="BI358" s="226"/>
      <c r="BJ358" s="226"/>
      <c r="BK358" s="226"/>
      <c r="BL358" s="226"/>
      <c r="BM358" s="226"/>
      <c r="BN358" s="226"/>
      <c r="BO358" s="226"/>
      <c r="BP358" s="226"/>
    </row>
    <row r="359" spans="2:68" s="214" customFormat="1">
      <c r="B359" s="342"/>
      <c r="C359" s="342"/>
      <c r="D359" s="342"/>
      <c r="E359" s="342"/>
      <c r="F359" s="342"/>
      <c r="L359" s="226"/>
      <c r="M359" s="226"/>
      <c r="N359" s="226"/>
      <c r="O359" s="226"/>
      <c r="P359" s="226"/>
      <c r="Q359" s="226"/>
      <c r="R359" s="226"/>
      <c r="S359" s="226"/>
      <c r="T359" s="226"/>
      <c r="U359" s="226"/>
      <c r="V359" s="226"/>
      <c r="W359" s="226"/>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c r="AS359" s="226"/>
      <c r="AT359" s="226"/>
      <c r="AU359" s="226"/>
      <c r="AV359" s="226"/>
      <c r="AW359" s="226"/>
      <c r="AX359" s="226"/>
      <c r="AY359" s="226"/>
      <c r="AZ359" s="226"/>
      <c r="BA359" s="226"/>
      <c r="BB359" s="226"/>
      <c r="BC359" s="226"/>
      <c r="BD359" s="226"/>
      <c r="BE359" s="226"/>
      <c r="BF359" s="226"/>
      <c r="BG359" s="226"/>
      <c r="BH359" s="226"/>
      <c r="BI359" s="226"/>
      <c r="BJ359" s="226"/>
      <c r="BK359" s="226"/>
      <c r="BL359" s="226"/>
      <c r="BM359" s="226"/>
      <c r="BN359" s="226"/>
      <c r="BO359" s="226"/>
      <c r="BP359" s="226"/>
    </row>
    <row r="360" spans="2:68" s="214" customFormat="1">
      <c r="B360" s="342"/>
      <c r="C360" s="342"/>
      <c r="D360" s="342"/>
      <c r="E360" s="342"/>
      <c r="F360" s="342"/>
      <c r="L360" s="226"/>
      <c r="M360" s="226"/>
      <c r="N360" s="226"/>
      <c r="O360" s="226"/>
      <c r="P360" s="226"/>
      <c r="Q360" s="226"/>
      <c r="R360" s="226"/>
      <c r="S360" s="226"/>
      <c r="T360" s="226"/>
      <c r="U360" s="226"/>
      <c r="V360" s="226"/>
      <c r="W360" s="226"/>
      <c r="X360" s="226"/>
      <c r="Y360" s="226"/>
      <c r="Z360" s="226"/>
      <c r="AA360" s="226"/>
      <c r="AB360" s="226"/>
      <c r="AC360" s="226"/>
      <c r="AD360" s="226"/>
      <c r="AE360" s="226"/>
      <c r="AF360" s="226"/>
      <c r="AG360" s="226"/>
      <c r="AH360" s="226"/>
      <c r="AI360" s="226"/>
      <c r="AJ360" s="226"/>
      <c r="AK360" s="226"/>
      <c r="AL360" s="226"/>
      <c r="AM360" s="226"/>
      <c r="AN360" s="226"/>
      <c r="AO360" s="226"/>
      <c r="AP360" s="226"/>
      <c r="AQ360" s="226"/>
      <c r="AR360" s="226"/>
      <c r="AS360" s="226"/>
      <c r="AT360" s="226"/>
      <c r="AU360" s="226"/>
      <c r="AV360" s="226"/>
      <c r="AW360" s="226"/>
      <c r="AX360" s="226"/>
      <c r="AY360" s="226"/>
      <c r="AZ360" s="226"/>
      <c r="BA360" s="226"/>
      <c r="BB360" s="226"/>
      <c r="BC360" s="226"/>
      <c r="BD360" s="226"/>
      <c r="BE360" s="226"/>
      <c r="BF360" s="226"/>
      <c r="BG360" s="226"/>
      <c r="BH360" s="226"/>
      <c r="BI360" s="226"/>
      <c r="BJ360" s="226"/>
      <c r="BK360" s="226"/>
      <c r="BL360" s="226"/>
      <c r="BM360" s="226"/>
      <c r="BN360" s="226"/>
      <c r="BO360" s="226"/>
      <c r="BP360" s="226"/>
    </row>
    <row r="361" spans="2:68" s="214" customFormat="1">
      <c r="B361" s="342"/>
      <c r="C361" s="342"/>
      <c r="D361" s="342"/>
      <c r="E361" s="342"/>
      <c r="F361" s="342"/>
      <c r="L361" s="226"/>
      <c r="M361" s="226"/>
      <c r="N361" s="226"/>
      <c r="O361" s="226"/>
      <c r="P361" s="226"/>
      <c r="Q361" s="226"/>
      <c r="R361" s="226"/>
      <c r="S361" s="226"/>
      <c r="T361" s="226"/>
      <c r="U361" s="226"/>
      <c r="V361" s="226"/>
      <c r="W361" s="226"/>
      <c r="X361" s="226"/>
      <c r="Y361" s="226"/>
      <c r="Z361" s="226"/>
      <c r="AA361" s="226"/>
      <c r="AB361" s="226"/>
      <c r="AC361" s="226"/>
      <c r="AD361" s="226"/>
      <c r="AE361" s="226"/>
      <c r="AF361" s="226"/>
      <c r="AG361" s="226"/>
      <c r="AH361" s="226"/>
      <c r="AI361" s="226"/>
      <c r="AJ361" s="226"/>
      <c r="AK361" s="226"/>
      <c r="AL361" s="226"/>
      <c r="AM361" s="226"/>
      <c r="AN361" s="226"/>
      <c r="AO361" s="226"/>
      <c r="AP361" s="226"/>
      <c r="AQ361" s="226"/>
      <c r="AR361" s="226"/>
      <c r="AS361" s="226"/>
      <c r="AT361" s="226"/>
      <c r="AU361" s="226"/>
      <c r="AV361" s="226"/>
      <c r="AW361" s="226"/>
      <c r="AX361" s="226"/>
      <c r="AY361" s="226"/>
      <c r="AZ361" s="226"/>
      <c r="BA361" s="226"/>
      <c r="BB361" s="226"/>
      <c r="BC361" s="226"/>
      <c r="BD361" s="226"/>
      <c r="BE361" s="226"/>
      <c r="BF361" s="226"/>
      <c r="BG361" s="226"/>
      <c r="BH361" s="226"/>
      <c r="BI361" s="226"/>
      <c r="BJ361" s="226"/>
      <c r="BK361" s="226"/>
      <c r="BL361" s="226"/>
      <c r="BM361" s="226"/>
      <c r="BN361" s="226"/>
      <c r="BO361" s="226"/>
      <c r="BP361" s="226"/>
    </row>
    <row r="362" spans="2:68" s="214" customFormat="1">
      <c r="B362" s="342"/>
      <c r="C362" s="342"/>
      <c r="D362" s="342"/>
      <c r="E362" s="342"/>
      <c r="F362" s="342"/>
      <c r="L362" s="226"/>
      <c r="M362" s="226"/>
      <c r="N362" s="226"/>
      <c r="O362" s="226"/>
      <c r="P362" s="226"/>
      <c r="Q362" s="226"/>
      <c r="R362" s="226"/>
      <c r="S362" s="226"/>
      <c r="T362" s="226"/>
      <c r="U362" s="226"/>
      <c r="V362" s="226"/>
      <c r="W362" s="226"/>
      <c r="X362" s="226"/>
      <c r="Y362" s="226"/>
      <c r="Z362" s="226"/>
      <c r="AA362" s="226"/>
      <c r="AB362" s="226"/>
      <c r="AC362" s="226"/>
      <c r="AD362" s="226"/>
      <c r="AE362" s="226"/>
      <c r="AF362" s="226"/>
      <c r="AG362" s="226"/>
      <c r="AH362" s="226"/>
      <c r="AI362" s="226"/>
      <c r="AJ362" s="226"/>
      <c r="AK362" s="226"/>
      <c r="AL362" s="226"/>
      <c r="AM362" s="226"/>
      <c r="AN362" s="226"/>
      <c r="AO362" s="226"/>
      <c r="AP362" s="226"/>
      <c r="AQ362" s="226"/>
      <c r="AR362" s="226"/>
      <c r="AS362" s="226"/>
      <c r="AT362" s="226"/>
      <c r="AU362" s="226"/>
      <c r="AV362" s="226"/>
      <c r="AW362" s="226"/>
      <c r="AX362" s="226"/>
      <c r="AY362" s="226"/>
      <c r="AZ362" s="226"/>
      <c r="BA362" s="226"/>
      <c r="BB362" s="226"/>
      <c r="BC362" s="226"/>
      <c r="BD362" s="226"/>
      <c r="BE362" s="226"/>
      <c r="BF362" s="226"/>
      <c r="BG362" s="226"/>
      <c r="BH362" s="226"/>
      <c r="BI362" s="226"/>
      <c r="BJ362" s="226"/>
      <c r="BK362" s="226"/>
      <c r="BL362" s="226"/>
      <c r="BM362" s="226"/>
      <c r="BN362" s="226"/>
      <c r="BO362" s="226"/>
      <c r="BP362" s="226"/>
    </row>
    <row r="363" spans="2:68" s="214" customFormat="1">
      <c r="B363" s="342"/>
      <c r="C363" s="342"/>
      <c r="D363" s="342"/>
      <c r="E363" s="342"/>
      <c r="F363" s="342"/>
      <c r="L363" s="226"/>
      <c r="M363" s="226"/>
      <c r="N363" s="226"/>
      <c r="O363" s="226"/>
      <c r="P363" s="226"/>
      <c r="Q363" s="226"/>
      <c r="R363" s="226"/>
      <c r="S363" s="226"/>
      <c r="T363" s="226"/>
      <c r="U363" s="226"/>
      <c r="V363" s="226"/>
      <c r="W363" s="226"/>
      <c r="X363" s="226"/>
      <c r="Y363" s="226"/>
      <c r="Z363" s="226"/>
      <c r="AA363" s="226"/>
      <c r="AB363" s="226"/>
      <c r="AC363" s="226"/>
      <c r="AD363" s="226"/>
      <c r="AE363" s="226"/>
      <c r="AF363" s="226"/>
      <c r="AG363" s="226"/>
      <c r="AH363" s="226"/>
      <c r="AI363" s="226"/>
      <c r="AJ363" s="226"/>
      <c r="AK363" s="226"/>
      <c r="AL363" s="226"/>
      <c r="AM363" s="226"/>
      <c r="AN363" s="226"/>
      <c r="AO363" s="226"/>
      <c r="AP363" s="226"/>
      <c r="AQ363" s="226"/>
      <c r="AR363" s="226"/>
      <c r="AS363" s="226"/>
      <c r="AT363" s="226"/>
      <c r="AU363" s="226"/>
      <c r="AV363" s="226"/>
      <c r="AW363" s="226"/>
      <c r="AX363" s="226"/>
      <c r="AY363" s="226"/>
      <c r="AZ363" s="226"/>
      <c r="BA363" s="226"/>
      <c r="BB363" s="226"/>
      <c r="BC363" s="226"/>
      <c r="BD363" s="226"/>
      <c r="BE363" s="226"/>
      <c r="BF363" s="226"/>
      <c r="BG363" s="226"/>
      <c r="BH363" s="226"/>
      <c r="BI363" s="226"/>
      <c r="BJ363" s="226"/>
      <c r="BK363" s="226"/>
      <c r="BL363" s="226"/>
      <c r="BM363" s="226"/>
      <c r="BN363" s="226"/>
      <c r="BO363" s="226"/>
      <c r="BP363" s="226"/>
    </row>
    <row r="364" spans="2:68" s="214" customFormat="1">
      <c r="B364" s="342"/>
      <c r="C364" s="342"/>
      <c r="D364" s="342"/>
      <c r="E364" s="342"/>
      <c r="F364" s="342"/>
      <c r="L364" s="226"/>
      <c r="M364" s="226"/>
      <c r="N364" s="226"/>
      <c r="O364" s="226"/>
      <c r="P364" s="226"/>
      <c r="Q364" s="226"/>
      <c r="R364" s="226"/>
      <c r="S364" s="226"/>
      <c r="T364" s="226"/>
      <c r="U364" s="226"/>
      <c r="V364" s="226"/>
      <c r="W364" s="226"/>
      <c r="X364" s="226"/>
      <c r="Y364" s="226"/>
      <c r="Z364" s="226"/>
      <c r="AA364" s="226"/>
      <c r="AB364" s="226"/>
      <c r="AC364" s="226"/>
      <c r="AD364" s="226"/>
      <c r="AE364" s="226"/>
      <c r="AF364" s="226"/>
      <c r="AG364" s="226"/>
      <c r="AH364" s="226"/>
      <c r="AI364" s="226"/>
      <c r="AJ364" s="226"/>
      <c r="AK364" s="226"/>
      <c r="AL364" s="226"/>
      <c r="AM364" s="226"/>
      <c r="AN364" s="226"/>
      <c r="AO364" s="226"/>
      <c r="AP364" s="226"/>
      <c r="AQ364" s="226"/>
      <c r="AR364" s="226"/>
      <c r="AS364" s="226"/>
      <c r="AT364" s="226"/>
      <c r="AU364" s="226"/>
      <c r="AV364" s="226"/>
      <c r="AW364" s="226"/>
      <c r="AX364" s="226"/>
      <c r="AY364" s="226"/>
      <c r="AZ364" s="226"/>
      <c r="BA364" s="226"/>
      <c r="BB364" s="226"/>
      <c r="BC364" s="226"/>
      <c r="BD364" s="226"/>
      <c r="BE364" s="226"/>
      <c r="BF364" s="226"/>
      <c r="BG364" s="226"/>
      <c r="BH364" s="226"/>
      <c r="BI364" s="226"/>
      <c r="BJ364" s="226"/>
      <c r="BK364" s="226"/>
      <c r="BL364" s="226"/>
      <c r="BM364" s="226"/>
      <c r="BN364" s="226"/>
      <c r="BO364" s="226"/>
      <c r="BP364" s="226"/>
    </row>
    <row r="365" spans="2:68" s="214" customFormat="1">
      <c r="B365" s="342"/>
      <c r="C365" s="342"/>
      <c r="D365" s="342"/>
      <c r="E365" s="342"/>
      <c r="F365" s="342"/>
      <c r="L365" s="226"/>
      <c r="M365" s="226"/>
      <c r="N365" s="226"/>
      <c r="O365" s="226"/>
      <c r="P365" s="226"/>
      <c r="Q365" s="226"/>
      <c r="R365" s="226"/>
      <c r="S365" s="226"/>
      <c r="T365" s="226"/>
      <c r="U365" s="226"/>
      <c r="V365" s="226"/>
      <c r="W365" s="226"/>
      <c r="X365" s="226"/>
      <c r="Y365" s="226"/>
      <c r="Z365" s="226"/>
      <c r="AA365" s="226"/>
      <c r="AB365" s="226"/>
      <c r="AC365" s="226"/>
      <c r="AD365" s="226"/>
      <c r="AE365" s="226"/>
      <c r="AF365" s="226"/>
      <c r="AG365" s="226"/>
      <c r="AH365" s="226"/>
      <c r="AI365" s="226"/>
      <c r="AJ365" s="226"/>
      <c r="AK365" s="226"/>
      <c r="AL365" s="226"/>
      <c r="AM365" s="226"/>
      <c r="AN365" s="226"/>
      <c r="AO365" s="226"/>
      <c r="AP365" s="226"/>
      <c r="AQ365" s="226"/>
      <c r="AR365" s="226"/>
      <c r="AS365" s="226"/>
      <c r="AT365" s="226"/>
      <c r="AU365" s="226"/>
      <c r="AV365" s="226"/>
      <c r="AW365" s="226"/>
      <c r="AX365" s="226"/>
      <c r="AY365" s="226"/>
      <c r="AZ365" s="226"/>
      <c r="BA365" s="226"/>
      <c r="BB365" s="226"/>
      <c r="BC365" s="226"/>
      <c r="BD365" s="226"/>
      <c r="BE365" s="226"/>
      <c r="BF365" s="226"/>
      <c r="BG365" s="226"/>
      <c r="BH365" s="226"/>
      <c r="BI365" s="226"/>
      <c r="BJ365" s="226"/>
      <c r="BK365" s="226"/>
      <c r="BL365" s="226"/>
      <c r="BM365" s="226"/>
      <c r="BN365" s="226"/>
      <c r="BO365" s="226"/>
      <c r="BP365" s="226"/>
    </row>
    <row r="366" spans="2:68" s="214" customFormat="1">
      <c r="B366" s="342"/>
      <c r="C366" s="342"/>
      <c r="D366" s="342"/>
      <c r="E366" s="342"/>
      <c r="F366" s="342"/>
      <c r="L366" s="226"/>
      <c r="M366" s="226"/>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226"/>
      <c r="AL366" s="226"/>
      <c r="AM366" s="226"/>
      <c r="AN366" s="226"/>
      <c r="AO366" s="226"/>
      <c r="AP366" s="226"/>
      <c r="AQ366" s="226"/>
      <c r="AR366" s="226"/>
      <c r="AS366" s="226"/>
      <c r="AT366" s="226"/>
      <c r="AU366" s="226"/>
      <c r="AV366" s="226"/>
      <c r="AW366" s="226"/>
      <c r="AX366" s="226"/>
      <c r="AY366" s="226"/>
      <c r="AZ366" s="226"/>
      <c r="BA366" s="226"/>
      <c r="BB366" s="226"/>
      <c r="BC366" s="226"/>
      <c r="BD366" s="226"/>
      <c r="BE366" s="226"/>
      <c r="BF366" s="226"/>
      <c r="BG366" s="226"/>
      <c r="BH366" s="226"/>
      <c r="BI366" s="226"/>
      <c r="BJ366" s="226"/>
      <c r="BK366" s="226"/>
      <c r="BL366" s="226"/>
      <c r="BM366" s="226"/>
      <c r="BN366" s="226"/>
      <c r="BO366" s="226"/>
      <c r="BP366" s="226"/>
    </row>
    <row r="367" spans="2:68" s="214" customFormat="1">
      <c r="B367" s="342"/>
      <c r="C367" s="342"/>
      <c r="D367" s="342"/>
      <c r="E367" s="342"/>
      <c r="F367" s="342"/>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6"/>
      <c r="AY367" s="226"/>
      <c r="AZ367" s="226"/>
      <c r="BA367" s="226"/>
      <c r="BB367" s="226"/>
      <c r="BC367" s="226"/>
      <c r="BD367" s="226"/>
      <c r="BE367" s="226"/>
      <c r="BF367" s="226"/>
      <c r="BG367" s="226"/>
      <c r="BH367" s="226"/>
      <c r="BI367" s="226"/>
      <c r="BJ367" s="226"/>
      <c r="BK367" s="226"/>
      <c r="BL367" s="226"/>
      <c r="BM367" s="226"/>
      <c r="BN367" s="226"/>
      <c r="BO367" s="226"/>
      <c r="BP367" s="226"/>
    </row>
    <row r="368" spans="2:68" s="214" customFormat="1">
      <c r="B368" s="342"/>
      <c r="C368" s="342"/>
      <c r="D368" s="342"/>
      <c r="E368" s="342"/>
      <c r="F368" s="342"/>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226"/>
      <c r="BE368" s="226"/>
      <c r="BF368" s="226"/>
      <c r="BG368" s="226"/>
      <c r="BH368" s="226"/>
      <c r="BI368" s="226"/>
      <c r="BJ368" s="226"/>
      <c r="BK368" s="226"/>
      <c r="BL368" s="226"/>
      <c r="BM368" s="226"/>
      <c r="BN368" s="226"/>
      <c r="BO368" s="226"/>
      <c r="BP368" s="226"/>
    </row>
    <row r="369" spans="2:68" s="214" customFormat="1">
      <c r="B369" s="342"/>
      <c r="C369" s="342"/>
      <c r="D369" s="342"/>
      <c r="E369" s="342"/>
      <c r="F369" s="342"/>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226"/>
      <c r="AY369" s="226"/>
      <c r="AZ369" s="226"/>
      <c r="BA369" s="226"/>
      <c r="BB369" s="226"/>
      <c r="BC369" s="226"/>
      <c r="BD369" s="226"/>
      <c r="BE369" s="226"/>
      <c r="BF369" s="226"/>
      <c r="BG369" s="226"/>
      <c r="BH369" s="226"/>
      <c r="BI369" s="226"/>
      <c r="BJ369" s="226"/>
      <c r="BK369" s="226"/>
      <c r="BL369" s="226"/>
      <c r="BM369" s="226"/>
      <c r="BN369" s="226"/>
      <c r="BO369" s="226"/>
      <c r="BP369" s="226"/>
    </row>
    <row r="370" spans="2:68" s="214" customFormat="1">
      <c r="B370" s="342"/>
      <c r="C370" s="342"/>
      <c r="D370" s="342"/>
      <c r="E370" s="342"/>
      <c r="F370" s="342"/>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6"/>
      <c r="AY370" s="226"/>
      <c r="AZ370" s="226"/>
      <c r="BA370" s="226"/>
      <c r="BB370" s="226"/>
      <c r="BC370" s="226"/>
      <c r="BD370" s="226"/>
      <c r="BE370" s="226"/>
      <c r="BF370" s="226"/>
      <c r="BG370" s="226"/>
      <c r="BH370" s="226"/>
      <c r="BI370" s="226"/>
      <c r="BJ370" s="226"/>
      <c r="BK370" s="226"/>
      <c r="BL370" s="226"/>
      <c r="BM370" s="226"/>
      <c r="BN370" s="226"/>
      <c r="BO370" s="226"/>
      <c r="BP370" s="226"/>
    </row>
    <row r="371" spans="2:68" s="214" customFormat="1">
      <c r="B371" s="342"/>
      <c r="C371" s="342"/>
      <c r="D371" s="342"/>
      <c r="E371" s="342"/>
      <c r="F371" s="342"/>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6"/>
      <c r="AY371" s="226"/>
      <c r="AZ371" s="226"/>
      <c r="BA371" s="226"/>
      <c r="BB371" s="226"/>
      <c r="BC371" s="226"/>
      <c r="BD371" s="226"/>
      <c r="BE371" s="226"/>
      <c r="BF371" s="226"/>
      <c r="BG371" s="226"/>
      <c r="BH371" s="226"/>
      <c r="BI371" s="226"/>
      <c r="BJ371" s="226"/>
      <c r="BK371" s="226"/>
      <c r="BL371" s="226"/>
      <c r="BM371" s="226"/>
      <c r="BN371" s="226"/>
      <c r="BO371" s="226"/>
      <c r="BP371" s="226"/>
    </row>
    <row r="372" spans="2:68" s="214" customFormat="1">
      <c r="B372" s="342"/>
      <c r="C372" s="342"/>
      <c r="D372" s="342"/>
      <c r="E372" s="342"/>
      <c r="F372" s="342"/>
      <c r="L372" s="226"/>
      <c r="M372" s="226"/>
      <c r="N372" s="226"/>
      <c r="O372" s="226"/>
      <c r="P372" s="226"/>
      <c r="Q372" s="226"/>
      <c r="R372" s="226"/>
      <c r="S372" s="226"/>
      <c r="T372" s="226"/>
      <c r="U372" s="226"/>
      <c r="V372" s="226"/>
      <c r="W372" s="226"/>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c r="AS372" s="226"/>
      <c r="AT372" s="226"/>
      <c r="AU372" s="226"/>
      <c r="AV372" s="226"/>
      <c r="AW372" s="226"/>
      <c r="AX372" s="226"/>
      <c r="AY372" s="226"/>
      <c r="AZ372" s="226"/>
      <c r="BA372" s="226"/>
      <c r="BB372" s="226"/>
      <c r="BC372" s="226"/>
      <c r="BD372" s="226"/>
      <c r="BE372" s="226"/>
      <c r="BF372" s="226"/>
      <c r="BG372" s="226"/>
      <c r="BH372" s="226"/>
      <c r="BI372" s="226"/>
      <c r="BJ372" s="226"/>
      <c r="BK372" s="226"/>
      <c r="BL372" s="226"/>
      <c r="BM372" s="226"/>
      <c r="BN372" s="226"/>
      <c r="BO372" s="226"/>
      <c r="BP372" s="226"/>
    </row>
    <row r="373" spans="2:68" s="214" customFormat="1">
      <c r="B373" s="342"/>
      <c r="C373" s="342"/>
      <c r="D373" s="342"/>
      <c r="E373" s="342"/>
      <c r="F373" s="342"/>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6"/>
      <c r="AK373" s="226"/>
      <c r="AL373" s="226"/>
      <c r="AM373" s="226"/>
      <c r="AN373" s="226"/>
      <c r="AO373" s="226"/>
      <c r="AP373" s="226"/>
      <c r="AQ373" s="226"/>
      <c r="AR373" s="226"/>
      <c r="AS373" s="226"/>
      <c r="AT373" s="226"/>
      <c r="AU373" s="226"/>
      <c r="AV373" s="226"/>
      <c r="AW373" s="226"/>
      <c r="AX373" s="226"/>
      <c r="AY373" s="226"/>
      <c r="AZ373" s="226"/>
      <c r="BA373" s="226"/>
      <c r="BB373" s="226"/>
      <c r="BC373" s="226"/>
      <c r="BD373" s="226"/>
      <c r="BE373" s="226"/>
      <c r="BF373" s="226"/>
      <c r="BG373" s="226"/>
      <c r="BH373" s="226"/>
      <c r="BI373" s="226"/>
      <c r="BJ373" s="226"/>
      <c r="BK373" s="226"/>
      <c r="BL373" s="226"/>
      <c r="BM373" s="226"/>
      <c r="BN373" s="226"/>
      <c r="BO373" s="226"/>
      <c r="BP373" s="226"/>
    </row>
    <row r="374" spans="2:68" s="214" customFormat="1">
      <c r="B374" s="342"/>
      <c r="C374" s="342"/>
      <c r="D374" s="342"/>
      <c r="E374" s="342"/>
      <c r="F374" s="342"/>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226"/>
      <c r="AL374" s="226"/>
      <c r="AM374" s="226"/>
      <c r="AN374" s="226"/>
      <c r="AO374" s="226"/>
      <c r="AP374" s="226"/>
      <c r="AQ374" s="226"/>
      <c r="AR374" s="226"/>
      <c r="AS374" s="226"/>
      <c r="AT374" s="226"/>
      <c r="AU374" s="226"/>
      <c r="AV374" s="226"/>
      <c r="AW374" s="226"/>
      <c r="AX374" s="226"/>
      <c r="AY374" s="226"/>
      <c r="AZ374" s="226"/>
      <c r="BA374" s="226"/>
      <c r="BB374" s="226"/>
      <c r="BC374" s="226"/>
      <c r="BD374" s="226"/>
      <c r="BE374" s="226"/>
      <c r="BF374" s="226"/>
      <c r="BG374" s="226"/>
      <c r="BH374" s="226"/>
      <c r="BI374" s="226"/>
      <c r="BJ374" s="226"/>
      <c r="BK374" s="226"/>
      <c r="BL374" s="226"/>
      <c r="BM374" s="226"/>
      <c r="BN374" s="226"/>
      <c r="BO374" s="226"/>
      <c r="BP374" s="226"/>
    </row>
    <row r="375" spans="2:68" s="214" customFormat="1">
      <c r="B375" s="342"/>
      <c r="C375" s="342"/>
      <c r="D375" s="342"/>
      <c r="E375" s="342"/>
      <c r="F375" s="342"/>
      <c r="L375" s="226"/>
      <c r="M375" s="226"/>
      <c r="N375" s="226"/>
      <c r="O375" s="226"/>
      <c r="P375" s="226"/>
      <c r="Q375" s="226"/>
      <c r="R375" s="226"/>
      <c r="S375" s="226"/>
      <c r="T375" s="226"/>
      <c r="U375" s="226"/>
      <c r="V375" s="226"/>
      <c r="W375" s="226"/>
      <c r="X375" s="226"/>
      <c r="Y375" s="226"/>
      <c r="Z375" s="226"/>
      <c r="AA375" s="226"/>
      <c r="AB375" s="226"/>
      <c r="AC375" s="226"/>
      <c r="AD375" s="226"/>
      <c r="AE375" s="226"/>
      <c r="AF375" s="226"/>
      <c r="AG375" s="226"/>
      <c r="AH375" s="226"/>
      <c r="AI375" s="226"/>
      <c r="AJ375" s="226"/>
      <c r="AK375" s="226"/>
      <c r="AL375" s="226"/>
      <c r="AM375" s="226"/>
      <c r="AN375" s="226"/>
      <c r="AO375" s="226"/>
      <c r="AP375" s="226"/>
      <c r="AQ375" s="226"/>
      <c r="AR375" s="226"/>
      <c r="AS375" s="226"/>
      <c r="AT375" s="226"/>
      <c r="AU375" s="226"/>
      <c r="AV375" s="226"/>
      <c r="AW375" s="226"/>
      <c r="AX375" s="226"/>
      <c r="AY375" s="226"/>
      <c r="AZ375" s="226"/>
      <c r="BA375" s="226"/>
      <c r="BB375" s="226"/>
      <c r="BC375" s="226"/>
      <c r="BD375" s="226"/>
      <c r="BE375" s="226"/>
      <c r="BF375" s="226"/>
      <c r="BG375" s="226"/>
      <c r="BH375" s="226"/>
      <c r="BI375" s="226"/>
      <c r="BJ375" s="226"/>
      <c r="BK375" s="226"/>
      <c r="BL375" s="226"/>
      <c r="BM375" s="226"/>
      <c r="BN375" s="226"/>
      <c r="BO375" s="226"/>
      <c r="BP375" s="226"/>
    </row>
    <row r="376" spans="2:68" s="214" customFormat="1">
      <c r="B376" s="342"/>
      <c r="C376" s="342"/>
      <c r="D376" s="342"/>
      <c r="E376" s="342"/>
      <c r="F376" s="342"/>
      <c r="L376" s="226"/>
      <c r="M376" s="226"/>
      <c r="N376" s="226"/>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c r="AK376" s="226"/>
      <c r="AL376" s="226"/>
      <c r="AM376" s="226"/>
      <c r="AN376" s="226"/>
      <c r="AO376" s="226"/>
      <c r="AP376" s="226"/>
      <c r="AQ376" s="226"/>
      <c r="AR376" s="226"/>
      <c r="AS376" s="226"/>
      <c r="AT376" s="226"/>
      <c r="AU376" s="226"/>
      <c r="AV376" s="226"/>
      <c r="AW376" s="226"/>
      <c r="AX376" s="226"/>
      <c r="AY376" s="226"/>
      <c r="AZ376" s="226"/>
      <c r="BA376" s="226"/>
      <c r="BB376" s="226"/>
      <c r="BC376" s="226"/>
      <c r="BD376" s="226"/>
      <c r="BE376" s="226"/>
      <c r="BF376" s="226"/>
      <c r="BG376" s="226"/>
      <c r="BH376" s="226"/>
      <c r="BI376" s="226"/>
      <c r="BJ376" s="226"/>
      <c r="BK376" s="226"/>
      <c r="BL376" s="226"/>
      <c r="BM376" s="226"/>
      <c r="BN376" s="226"/>
      <c r="BO376" s="226"/>
      <c r="BP376" s="226"/>
    </row>
    <row r="377" spans="2:68" s="214" customFormat="1">
      <c r="B377" s="342"/>
      <c r="C377" s="342"/>
      <c r="D377" s="342"/>
      <c r="E377" s="342"/>
      <c r="F377" s="342"/>
      <c r="L377" s="226"/>
      <c r="M377" s="226"/>
      <c r="N377" s="226"/>
      <c r="O377" s="226"/>
      <c r="P377" s="226"/>
      <c r="Q377" s="226"/>
      <c r="R377" s="226"/>
      <c r="S377" s="226"/>
      <c r="T377" s="226"/>
      <c r="U377" s="226"/>
      <c r="V377" s="226"/>
      <c r="W377" s="226"/>
      <c r="X377" s="226"/>
      <c r="Y377" s="226"/>
      <c r="Z377" s="226"/>
      <c r="AA377" s="226"/>
      <c r="AB377" s="226"/>
      <c r="AC377" s="226"/>
      <c r="AD377" s="226"/>
      <c r="AE377" s="226"/>
      <c r="AF377" s="226"/>
      <c r="AG377" s="226"/>
      <c r="AH377" s="226"/>
      <c r="AI377" s="226"/>
      <c r="AJ377" s="226"/>
      <c r="AK377" s="226"/>
      <c r="AL377" s="226"/>
      <c r="AM377" s="226"/>
      <c r="AN377" s="226"/>
      <c r="AO377" s="226"/>
      <c r="AP377" s="226"/>
      <c r="AQ377" s="226"/>
      <c r="AR377" s="226"/>
      <c r="AS377" s="226"/>
      <c r="AT377" s="226"/>
      <c r="AU377" s="226"/>
      <c r="AV377" s="226"/>
      <c r="AW377" s="226"/>
      <c r="AX377" s="226"/>
      <c r="AY377" s="226"/>
      <c r="AZ377" s="226"/>
      <c r="BA377" s="226"/>
      <c r="BB377" s="226"/>
      <c r="BC377" s="226"/>
      <c r="BD377" s="226"/>
      <c r="BE377" s="226"/>
      <c r="BF377" s="226"/>
      <c r="BG377" s="226"/>
      <c r="BH377" s="226"/>
      <c r="BI377" s="226"/>
      <c r="BJ377" s="226"/>
      <c r="BK377" s="226"/>
      <c r="BL377" s="226"/>
      <c r="BM377" s="226"/>
      <c r="BN377" s="226"/>
      <c r="BO377" s="226"/>
      <c r="BP377" s="226"/>
    </row>
    <row r="378" spans="2:68" s="214" customFormat="1">
      <c r="B378" s="342"/>
      <c r="C378" s="342"/>
      <c r="D378" s="342"/>
      <c r="E378" s="342"/>
      <c r="F378" s="342"/>
      <c r="L378" s="226"/>
      <c r="M378" s="226"/>
      <c r="N378" s="226"/>
      <c r="O378" s="226"/>
      <c r="P378" s="226"/>
      <c r="Q378" s="226"/>
      <c r="R378" s="226"/>
      <c r="S378" s="226"/>
      <c r="T378" s="226"/>
      <c r="U378" s="226"/>
      <c r="V378" s="226"/>
      <c r="W378" s="226"/>
      <c r="X378" s="226"/>
      <c r="Y378" s="226"/>
      <c r="Z378" s="226"/>
      <c r="AA378" s="226"/>
      <c r="AB378" s="226"/>
      <c r="AC378" s="226"/>
      <c r="AD378" s="226"/>
      <c r="AE378" s="226"/>
      <c r="AF378" s="226"/>
      <c r="AG378" s="226"/>
      <c r="AH378" s="226"/>
      <c r="AI378" s="226"/>
      <c r="AJ378" s="226"/>
      <c r="AK378" s="226"/>
      <c r="AL378" s="226"/>
      <c r="AM378" s="226"/>
      <c r="AN378" s="226"/>
      <c r="AO378" s="226"/>
      <c r="AP378" s="226"/>
      <c r="AQ378" s="226"/>
      <c r="AR378" s="226"/>
      <c r="AS378" s="226"/>
      <c r="AT378" s="226"/>
      <c r="AU378" s="226"/>
      <c r="AV378" s="226"/>
      <c r="AW378" s="226"/>
      <c r="AX378" s="226"/>
      <c r="AY378" s="226"/>
      <c r="AZ378" s="226"/>
      <c r="BA378" s="226"/>
      <c r="BB378" s="226"/>
      <c r="BC378" s="226"/>
      <c r="BD378" s="226"/>
      <c r="BE378" s="226"/>
      <c r="BF378" s="226"/>
      <c r="BG378" s="226"/>
      <c r="BH378" s="226"/>
      <c r="BI378" s="226"/>
      <c r="BJ378" s="226"/>
      <c r="BK378" s="226"/>
      <c r="BL378" s="226"/>
      <c r="BM378" s="226"/>
      <c r="BN378" s="226"/>
      <c r="BO378" s="226"/>
      <c r="BP378" s="226"/>
    </row>
    <row r="379" spans="2:68" s="214" customFormat="1">
      <c r="B379" s="342"/>
      <c r="C379" s="342"/>
      <c r="D379" s="342"/>
      <c r="E379" s="342"/>
      <c r="F379" s="342"/>
      <c r="L379" s="226"/>
      <c r="M379" s="226"/>
      <c r="N379" s="226"/>
      <c r="O379" s="226"/>
      <c r="P379" s="226"/>
      <c r="Q379" s="226"/>
      <c r="R379" s="226"/>
      <c r="S379" s="226"/>
      <c r="T379" s="226"/>
      <c r="U379" s="226"/>
      <c r="V379" s="226"/>
      <c r="W379" s="226"/>
      <c r="X379" s="226"/>
      <c r="Y379" s="226"/>
      <c r="Z379" s="226"/>
      <c r="AA379" s="226"/>
      <c r="AB379" s="226"/>
      <c r="AC379" s="226"/>
      <c r="AD379" s="226"/>
      <c r="AE379" s="226"/>
      <c r="AF379" s="226"/>
      <c r="AG379" s="226"/>
      <c r="AH379" s="226"/>
      <c r="AI379" s="226"/>
      <c r="AJ379" s="226"/>
      <c r="AK379" s="226"/>
      <c r="AL379" s="226"/>
      <c r="AM379" s="226"/>
      <c r="AN379" s="226"/>
      <c r="AO379" s="226"/>
      <c r="AP379" s="226"/>
      <c r="AQ379" s="226"/>
      <c r="AR379" s="226"/>
      <c r="AS379" s="226"/>
      <c r="AT379" s="226"/>
      <c r="AU379" s="226"/>
      <c r="AV379" s="226"/>
      <c r="AW379" s="226"/>
      <c r="AX379" s="226"/>
      <c r="AY379" s="226"/>
      <c r="AZ379" s="226"/>
      <c r="BA379" s="226"/>
      <c r="BB379" s="226"/>
      <c r="BC379" s="226"/>
      <c r="BD379" s="226"/>
      <c r="BE379" s="226"/>
      <c r="BF379" s="226"/>
      <c r="BG379" s="226"/>
      <c r="BH379" s="226"/>
      <c r="BI379" s="226"/>
      <c r="BJ379" s="226"/>
      <c r="BK379" s="226"/>
      <c r="BL379" s="226"/>
      <c r="BM379" s="226"/>
      <c r="BN379" s="226"/>
      <c r="BO379" s="226"/>
      <c r="BP379" s="226"/>
    </row>
    <row r="380" spans="2:68" s="214" customFormat="1">
      <c r="B380" s="342"/>
      <c r="C380" s="342"/>
      <c r="D380" s="342"/>
      <c r="E380" s="342"/>
      <c r="F380" s="342"/>
      <c r="L380" s="226"/>
      <c r="M380" s="226"/>
      <c r="N380" s="226"/>
      <c r="O380" s="226"/>
      <c r="P380" s="226"/>
      <c r="Q380" s="226"/>
      <c r="R380" s="226"/>
      <c r="S380" s="226"/>
      <c r="T380" s="226"/>
      <c r="U380" s="226"/>
      <c r="V380" s="226"/>
      <c r="W380" s="226"/>
      <c r="X380" s="226"/>
      <c r="Y380" s="226"/>
      <c r="Z380" s="226"/>
      <c r="AA380" s="226"/>
      <c r="AB380" s="226"/>
      <c r="AC380" s="226"/>
      <c r="AD380" s="226"/>
      <c r="AE380" s="226"/>
      <c r="AF380" s="226"/>
      <c r="AG380" s="226"/>
      <c r="AH380" s="226"/>
      <c r="AI380" s="226"/>
      <c r="AJ380" s="226"/>
      <c r="AK380" s="226"/>
      <c r="AL380" s="226"/>
      <c r="AM380" s="226"/>
      <c r="AN380" s="226"/>
      <c r="AO380" s="226"/>
      <c r="AP380" s="226"/>
      <c r="AQ380" s="226"/>
      <c r="AR380" s="226"/>
      <c r="AS380" s="226"/>
      <c r="AT380" s="226"/>
      <c r="AU380" s="226"/>
      <c r="AV380" s="226"/>
      <c r="AW380" s="226"/>
      <c r="AX380" s="226"/>
      <c r="AY380" s="226"/>
      <c r="AZ380" s="226"/>
      <c r="BA380" s="226"/>
      <c r="BB380" s="226"/>
      <c r="BC380" s="226"/>
      <c r="BD380" s="226"/>
      <c r="BE380" s="226"/>
      <c r="BF380" s="226"/>
      <c r="BG380" s="226"/>
      <c r="BH380" s="226"/>
      <c r="BI380" s="226"/>
      <c r="BJ380" s="226"/>
      <c r="BK380" s="226"/>
      <c r="BL380" s="226"/>
      <c r="BM380" s="226"/>
      <c r="BN380" s="226"/>
      <c r="BO380" s="226"/>
      <c r="BP380" s="226"/>
    </row>
    <row r="381" spans="2:68" s="214" customFormat="1">
      <c r="B381" s="342"/>
      <c r="C381" s="342"/>
      <c r="D381" s="342"/>
      <c r="E381" s="342"/>
      <c r="F381" s="342"/>
      <c r="L381" s="226"/>
      <c r="M381" s="226"/>
      <c r="N381" s="226"/>
      <c r="O381" s="226"/>
      <c r="P381" s="226"/>
      <c r="Q381" s="226"/>
      <c r="R381" s="226"/>
      <c r="S381" s="226"/>
      <c r="T381" s="226"/>
      <c r="U381" s="226"/>
      <c r="V381" s="226"/>
      <c r="W381" s="226"/>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c r="AS381" s="226"/>
      <c r="AT381" s="226"/>
      <c r="AU381" s="226"/>
      <c r="AV381" s="226"/>
      <c r="AW381" s="226"/>
      <c r="AX381" s="226"/>
      <c r="AY381" s="226"/>
      <c r="AZ381" s="226"/>
      <c r="BA381" s="226"/>
      <c r="BB381" s="226"/>
      <c r="BC381" s="226"/>
      <c r="BD381" s="226"/>
      <c r="BE381" s="226"/>
      <c r="BF381" s="226"/>
      <c r="BG381" s="226"/>
      <c r="BH381" s="226"/>
      <c r="BI381" s="226"/>
      <c r="BJ381" s="226"/>
      <c r="BK381" s="226"/>
      <c r="BL381" s="226"/>
      <c r="BM381" s="226"/>
      <c r="BN381" s="226"/>
      <c r="BO381" s="226"/>
      <c r="BP381" s="226"/>
    </row>
    <row r="382" spans="2:68" s="214" customFormat="1">
      <c r="B382" s="342"/>
      <c r="C382" s="342"/>
      <c r="D382" s="342"/>
      <c r="E382" s="342"/>
      <c r="F382" s="342"/>
      <c r="L382" s="226"/>
      <c r="M382" s="226"/>
      <c r="N382" s="226"/>
      <c r="O382" s="226"/>
      <c r="P382" s="226"/>
      <c r="Q382" s="226"/>
      <c r="R382" s="226"/>
      <c r="S382" s="226"/>
      <c r="T382" s="226"/>
      <c r="U382" s="226"/>
      <c r="V382" s="226"/>
      <c r="W382" s="226"/>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c r="AS382" s="226"/>
      <c r="AT382" s="226"/>
      <c r="AU382" s="226"/>
      <c r="AV382" s="226"/>
      <c r="AW382" s="226"/>
      <c r="AX382" s="226"/>
      <c r="AY382" s="226"/>
      <c r="AZ382" s="226"/>
      <c r="BA382" s="226"/>
      <c r="BB382" s="226"/>
      <c r="BC382" s="226"/>
      <c r="BD382" s="226"/>
      <c r="BE382" s="226"/>
      <c r="BF382" s="226"/>
      <c r="BG382" s="226"/>
      <c r="BH382" s="226"/>
      <c r="BI382" s="226"/>
      <c r="BJ382" s="226"/>
      <c r="BK382" s="226"/>
      <c r="BL382" s="226"/>
      <c r="BM382" s="226"/>
      <c r="BN382" s="226"/>
      <c r="BO382" s="226"/>
      <c r="BP382" s="226"/>
    </row>
    <row r="383" spans="2:68" s="214" customFormat="1">
      <c r="B383" s="342"/>
      <c r="C383" s="342"/>
      <c r="D383" s="342"/>
      <c r="E383" s="342"/>
      <c r="F383" s="342"/>
      <c r="L383" s="226"/>
      <c r="M383" s="226"/>
      <c r="N383" s="226"/>
      <c r="O383" s="226"/>
      <c r="P383" s="226"/>
      <c r="Q383" s="226"/>
      <c r="R383" s="226"/>
      <c r="S383" s="226"/>
      <c r="T383" s="226"/>
      <c r="U383" s="226"/>
      <c r="V383" s="226"/>
      <c r="W383" s="226"/>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c r="AS383" s="226"/>
      <c r="AT383" s="226"/>
      <c r="AU383" s="226"/>
      <c r="AV383" s="226"/>
      <c r="AW383" s="226"/>
      <c r="AX383" s="226"/>
      <c r="AY383" s="226"/>
      <c r="AZ383" s="226"/>
      <c r="BA383" s="226"/>
      <c r="BB383" s="226"/>
      <c r="BC383" s="226"/>
      <c r="BD383" s="226"/>
      <c r="BE383" s="226"/>
      <c r="BF383" s="226"/>
      <c r="BG383" s="226"/>
      <c r="BH383" s="226"/>
      <c r="BI383" s="226"/>
      <c r="BJ383" s="226"/>
      <c r="BK383" s="226"/>
      <c r="BL383" s="226"/>
      <c r="BM383" s="226"/>
      <c r="BN383" s="226"/>
      <c r="BO383" s="226"/>
      <c r="BP383" s="226"/>
    </row>
    <row r="384" spans="2:68" s="214" customFormat="1">
      <c r="B384" s="342"/>
      <c r="C384" s="342"/>
      <c r="D384" s="342"/>
      <c r="E384" s="342"/>
      <c r="F384" s="342"/>
      <c r="L384" s="226"/>
      <c r="M384" s="226"/>
      <c r="N384" s="226"/>
      <c r="O384" s="226"/>
      <c r="P384" s="226"/>
      <c r="Q384" s="226"/>
      <c r="R384" s="226"/>
      <c r="S384" s="226"/>
      <c r="T384" s="226"/>
      <c r="U384" s="226"/>
      <c r="V384" s="226"/>
      <c r="W384" s="226"/>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c r="AS384" s="226"/>
      <c r="AT384" s="226"/>
      <c r="AU384" s="226"/>
      <c r="AV384" s="226"/>
      <c r="AW384" s="226"/>
      <c r="AX384" s="226"/>
      <c r="AY384" s="226"/>
      <c r="AZ384" s="226"/>
      <c r="BA384" s="226"/>
      <c r="BB384" s="226"/>
      <c r="BC384" s="226"/>
      <c r="BD384" s="226"/>
      <c r="BE384" s="226"/>
      <c r="BF384" s="226"/>
      <c r="BG384" s="226"/>
      <c r="BH384" s="226"/>
      <c r="BI384" s="226"/>
      <c r="BJ384" s="226"/>
      <c r="BK384" s="226"/>
      <c r="BL384" s="226"/>
      <c r="BM384" s="226"/>
      <c r="BN384" s="226"/>
      <c r="BO384" s="226"/>
      <c r="BP384" s="226"/>
    </row>
    <row r="385" spans="2:68" s="214" customFormat="1">
      <c r="B385" s="342"/>
      <c r="C385" s="342"/>
      <c r="D385" s="342"/>
      <c r="E385" s="342"/>
      <c r="F385" s="342"/>
      <c r="L385" s="226"/>
      <c r="M385" s="226"/>
      <c r="N385" s="226"/>
      <c r="O385" s="226"/>
      <c r="P385" s="226"/>
      <c r="Q385" s="226"/>
      <c r="R385" s="226"/>
      <c r="S385" s="226"/>
      <c r="T385" s="226"/>
      <c r="U385" s="226"/>
      <c r="V385" s="226"/>
      <c r="W385" s="226"/>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c r="AS385" s="226"/>
      <c r="AT385" s="226"/>
      <c r="AU385" s="226"/>
      <c r="AV385" s="226"/>
      <c r="AW385" s="226"/>
      <c r="AX385" s="226"/>
      <c r="AY385" s="226"/>
      <c r="AZ385" s="226"/>
      <c r="BA385" s="226"/>
      <c r="BB385" s="226"/>
      <c r="BC385" s="226"/>
      <c r="BD385" s="226"/>
      <c r="BE385" s="226"/>
      <c r="BF385" s="226"/>
      <c r="BG385" s="226"/>
      <c r="BH385" s="226"/>
      <c r="BI385" s="226"/>
      <c r="BJ385" s="226"/>
      <c r="BK385" s="226"/>
      <c r="BL385" s="226"/>
      <c r="BM385" s="226"/>
      <c r="BN385" s="226"/>
      <c r="BO385" s="226"/>
      <c r="BP385" s="226"/>
    </row>
    <row r="386" spans="2:68" s="214" customFormat="1">
      <c r="B386" s="342"/>
      <c r="C386" s="342"/>
      <c r="D386" s="342"/>
      <c r="E386" s="342"/>
      <c r="F386" s="342"/>
      <c r="L386" s="226"/>
      <c r="M386" s="226"/>
      <c r="N386" s="226"/>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row>
    <row r="387" spans="2:68" s="214" customFormat="1">
      <c r="B387" s="342"/>
      <c r="C387" s="342"/>
      <c r="D387" s="342"/>
      <c r="E387" s="342"/>
      <c r="F387" s="342"/>
      <c r="L387" s="226"/>
      <c r="M387" s="226"/>
      <c r="N387" s="226"/>
      <c r="O387" s="226"/>
      <c r="P387" s="226"/>
      <c r="Q387" s="226"/>
      <c r="R387" s="226"/>
      <c r="S387" s="226"/>
      <c r="T387" s="226"/>
      <c r="U387" s="226"/>
      <c r="V387" s="226"/>
      <c r="W387" s="226"/>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c r="AS387" s="226"/>
      <c r="AT387" s="226"/>
      <c r="AU387" s="226"/>
      <c r="AV387" s="226"/>
      <c r="AW387" s="226"/>
      <c r="AX387" s="226"/>
      <c r="AY387" s="226"/>
      <c r="AZ387" s="226"/>
      <c r="BA387" s="226"/>
      <c r="BB387" s="226"/>
      <c r="BC387" s="226"/>
      <c r="BD387" s="226"/>
      <c r="BE387" s="226"/>
      <c r="BF387" s="226"/>
      <c r="BG387" s="226"/>
      <c r="BH387" s="226"/>
      <c r="BI387" s="226"/>
      <c r="BJ387" s="226"/>
      <c r="BK387" s="226"/>
      <c r="BL387" s="226"/>
      <c r="BM387" s="226"/>
      <c r="BN387" s="226"/>
      <c r="BO387" s="226"/>
      <c r="BP387" s="226"/>
    </row>
    <row r="388" spans="2:68" s="214" customFormat="1">
      <c r="B388" s="342"/>
      <c r="C388" s="342"/>
      <c r="D388" s="342"/>
      <c r="E388" s="342"/>
      <c r="F388" s="342"/>
      <c r="L388" s="226"/>
      <c r="M388" s="226"/>
      <c r="N388" s="226"/>
      <c r="O388" s="226"/>
      <c r="P388" s="226"/>
      <c r="Q388" s="226"/>
      <c r="R388" s="226"/>
      <c r="S388" s="226"/>
      <c r="T388" s="226"/>
      <c r="U388" s="226"/>
      <c r="V388" s="226"/>
      <c r="W388" s="226"/>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row>
    <row r="389" spans="2:68" s="214" customFormat="1">
      <c r="B389" s="342"/>
      <c r="C389" s="342"/>
      <c r="D389" s="342"/>
      <c r="E389" s="342"/>
      <c r="F389" s="342"/>
      <c r="L389" s="226"/>
      <c r="M389" s="226"/>
      <c r="N389" s="226"/>
      <c r="O389" s="226"/>
      <c r="P389" s="226"/>
      <c r="Q389" s="226"/>
      <c r="R389" s="226"/>
      <c r="S389" s="226"/>
      <c r="T389" s="226"/>
      <c r="U389" s="226"/>
      <c r="V389" s="226"/>
      <c r="W389" s="226"/>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row>
    <row r="390" spans="2:68" s="214" customFormat="1">
      <c r="B390" s="342"/>
      <c r="C390" s="342"/>
      <c r="D390" s="342"/>
      <c r="E390" s="342"/>
      <c r="F390" s="342"/>
      <c r="L390" s="226"/>
      <c r="M390" s="226"/>
      <c r="N390" s="226"/>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c r="AS390" s="226"/>
      <c r="AT390" s="226"/>
      <c r="AU390" s="226"/>
      <c r="AV390" s="226"/>
      <c r="AW390" s="226"/>
      <c r="AX390" s="226"/>
      <c r="AY390" s="226"/>
      <c r="AZ390" s="226"/>
      <c r="BA390" s="226"/>
      <c r="BB390" s="226"/>
      <c r="BC390" s="226"/>
      <c r="BD390" s="226"/>
      <c r="BE390" s="226"/>
      <c r="BF390" s="226"/>
      <c r="BG390" s="226"/>
      <c r="BH390" s="226"/>
      <c r="BI390" s="226"/>
      <c r="BJ390" s="226"/>
      <c r="BK390" s="226"/>
      <c r="BL390" s="226"/>
      <c r="BM390" s="226"/>
      <c r="BN390" s="226"/>
      <c r="BO390" s="226"/>
      <c r="BP390" s="226"/>
    </row>
    <row r="391" spans="2:68" s="214" customFormat="1">
      <c r="B391" s="342"/>
      <c r="C391" s="342"/>
      <c r="D391" s="342"/>
      <c r="E391" s="342"/>
      <c r="F391" s="342"/>
      <c r="L391" s="226"/>
      <c r="M391" s="226"/>
      <c r="N391" s="226"/>
      <c r="O391" s="226"/>
      <c r="P391" s="226"/>
      <c r="Q391" s="226"/>
      <c r="R391" s="226"/>
      <c r="S391" s="226"/>
      <c r="T391" s="226"/>
      <c r="U391" s="226"/>
      <c r="V391" s="226"/>
      <c r="W391" s="226"/>
      <c r="X391" s="226"/>
      <c r="Y391" s="226"/>
      <c r="Z391" s="226"/>
      <c r="AA391" s="226"/>
      <c r="AB391" s="226"/>
      <c r="AC391" s="226"/>
      <c r="AD391" s="226"/>
      <c r="AE391" s="226"/>
      <c r="AF391" s="226"/>
      <c r="AG391" s="226"/>
      <c r="AH391" s="226"/>
      <c r="AI391" s="226"/>
      <c r="AJ391" s="226"/>
      <c r="AK391" s="226"/>
      <c r="AL391" s="226"/>
      <c r="AM391" s="226"/>
      <c r="AN391" s="226"/>
      <c r="AO391" s="226"/>
      <c r="AP391" s="226"/>
      <c r="AQ391" s="226"/>
      <c r="AR391" s="226"/>
      <c r="AS391" s="226"/>
      <c r="AT391" s="226"/>
      <c r="AU391" s="226"/>
      <c r="AV391" s="226"/>
      <c r="AW391" s="226"/>
      <c r="AX391" s="226"/>
      <c r="AY391" s="226"/>
      <c r="AZ391" s="226"/>
      <c r="BA391" s="226"/>
      <c r="BB391" s="226"/>
      <c r="BC391" s="226"/>
      <c r="BD391" s="226"/>
      <c r="BE391" s="226"/>
      <c r="BF391" s="226"/>
      <c r="BG391" s="226"/>
      <c r="BH391" s="226"/>
      <c r="BI391" s="226"/>
      <c r="BJ391" s="226"/>
      <c r="BK391" s="226"/>
      <c r="BL391" s="226"/>
      <c r="BM391" s="226"/>
      <c r="BN391" s="226"/>
      <c r="BO391" s="226"/>
      <c r="BP391" s="226"/>
    </row>
    <row r="392" spans="2:68" s="214" customFormat="1">
      <c r="B392" s="342"/>
      <c r="C392" s="342"/>
      <c r="D392" s="342"/>
      <c r="E392" s="342"/>
      <c r="F392" s="342"/>
      <c r="L392" s="226"/>
      <c r="M392" s="226"/>
      <c r="N392" s="226"/>
      <c r="O392" s="226"/>
      <c r="P392" s="226"/>
      <c r="Q392" s="226"/>
      <c r="R392" s="226"/>
      <c r="S392" s="226"/>
      <c r="T392" s="226"/>
      <c r="U392" s="226"/>
      <c r="V392" s="226"/>
      <c r="W392" s="226"/>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c r="AS392" s="226"/>
      <c r="AT392" s="226"/>
      <c r="AU392" s="226"/>
      <c r="AV392" s="226"/>
      <c r="AW392" s="226"/>
      <c r="AX392" s="226"/>
      <c r="AY392" s="226"/>
      <c r="AZ392" s="226"/>
      <c r="BA392" s="226"/>
      <c r="BB392" s="226"/>
      <c r="BC392" s="226"/>
      <c r="BD392" s="226"/>
      <c r="BE392" s="226"/>
      <c r="BF392" s="226"/>
      <c r="BG392" s="226"/>
      <c r="BH392" s="226"/>
      <c r="BI392" s="226"/>
      <c r="BJ392" s="226"/>
      <c r="BK392" s="226"/>
      <c r="BL392" s="226"/>
      <c r="BM392" s="226"/>
      <c r="BN392" s="226"/>
      <c r="BO392" s="226"/>
      <c r="BP392" s="226"/>
    </row>
    <row r="393" spans="2:68" s="214" customFormat="1">
      <c r="B393" s="342"/>
      <c r="C393" s="342"/>
      <c r="D393" s="342"/>
      <c r="E393" s="342"/>
      <c r="F393" s="342"/>
      <c r="L393" s="226"/>
      <c r="M393" s="226"/>
      <c r="N393" s="226"/>
      <c r="O393" s="226"/>
      <c r="P393" s="226"/>
      <c r="Q393" s="226"/>
      <c r="R393" s="226"/>
      <c r="S393" s="226"/>
      <c r="T393" s="226"/>
      <c r="U393" s="226"/>
      <c r="V393" s="226"/>
      <c r="W393" s="226"/>
      <c r="X393" s="226"/>
      <c r="Y393" s="226"/>
      <c r="Z393" s="226"/>
      <c r="AA393" s="226"/>
      <c r="AB393" s="226"/>
      <c r="AC393" s="226"/>
      <c r="AD393" s="226"/>
      <c r="AE393" s="226"/>
      <c r="AF393" s="226"/>
      <c r="AG393" s="226"/>
      <c r="AH393" s="226"/>
      <c r="AI393" s="226"/>
      <c r="AJ393" s="226"/>
      <c r="AK393" s="226"/>
      <c r="AL393" s="226"/>
      <c r="AM393" s="226"/>
      <c r="AN393" s="226"/>
      <c r="AO393" s="226"/>
      <c r="AP393" s="226"/>
      <c r="AQ393" s="226"/>
      <c r="AR393" s="226"/>
      <c r="AS393" s="226"/>
      <c r="AT393" s="226"/>
      <c r="AU393" s="226"/>
      <c r="AV393" s="226"/>
      <c r="AW393" s="226"/>
      <c r="AX393" s="226"/>
      <c r="AY393" s="226"/>
      <c r="AZ393" s="226"/>
      <c r="BA393" s="226"/>
      <c r="BB393" s="226"/>
      <c r="BC393" s="226"/>
      <c r="BD393" s="226"/>
      <c r="BE393" s="226"/>
      <c r="BF393" s="226"/>
      <c r="BG393" s="226"/>
      <c r="BH393" s="226"/>
      <c r="BI393" s="226"/>
      <c r="BJ393" s="226"/>
      <c r="BK393" s="226"/>
      <c r="BL393" s="226"/>
      <c r="BM393" s="226"/>
      <c r="BN393" s="226"/>
      <c r="BO393" s="226"/>
      <c r="BP393" s="226"/>
    </row>
    <row r="394" spans="2:68" s="214" customFormat="1">
      <c r="B394" s="342"/>
      <c r="C394" s="342"/>
      <c r="D394" s="342"/>
      <c r="E394" s="342"/>
      <c r="F394" s="342"/>
      <c r="L394" s="226"/>
      <c r="M394" s="226"/>
      <c r="N394" s="226"/>
      <c r="O394" s="226"/>
      <c r="P394" s="226"/>
      <c r="Q394" s="226"/>
      <c r="R394" s="226"/>
      <c r="S394" s="226"/>
      <c r="T394" s="226"/>
      <c r="U394" s="226"/>
      <c r="V394" s="226"/>
      <c r="W394" s="226"/>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226"/>
      <c r="BE394" s="226"/>
      <c r="BF394" s="226"/>
      <c r="BG394" s="226"/>
      <c r="BH394" s="226"/>
      <c r="BI394" s="226"/>
      <c r="BJ394" s="226"/>
      <c r="BK394" s="226"/>
      <c r="BL394" s="226"/>
      <c r="BM394" s="226"/>
      <c r="BN394" s="226"/>
      <c r="BO394" s="226"/>
      <c r="BP394" s="226"/>
    </row>
    <row r="395" spans="2:68" s="214" customFormat="1">
      <c r="B395" s="342"/>
      <c r="C395" s="342"/>
      <c r="D395" s="342"/>
      <c r="E395" s="342"/>
      <c r="F395" s="342"/>
      <c r="L395" s="226"/>
      <c r="M395" s="226"/>
      <c r="N395" s="226"/>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c r="AS395" s="226"/>
      <c r="AT395" s="226"/>
      <c r="AU395" s="226"/>
      <c r="AV395" s="226"/>
      <c r="AW395" s="226"/>
      <c r="AX395" s="226"/>
      <c r="AY395" s="226"/>
      <c r="AZ395" s="226"/>
      <c r="BA395" s="226"/>
      <c r="BB395" s="226"/>
      <c r="BC395" s="226"/>
      <c r="BD395" s="226"/>
      <c r="BE395" s="226"/>
      <c r="BF395" s="226"/>
      <c r="BG395" s="226"/>
      <c r="BH395" s="226"/>
      <c r="BI395" s="226"/>
      <c r="BJ395" s="226"/>
      <c r="BK395" s="226"/>
      <c r="BL395" s="226"/>
      <c r="BM395" s="226"/>
      <c r="BN395" s="226"/>
      <c r="BO395" s="226"/>
      <c r="BP395" s="226"/>
    </row>
    <row r="396" spans="2:68" s="214" customFormat="1">
      <c r="B396" s="342"/>
      <c r="C396" s="342"/>
      <c r="D396" s="342"/>
      <c r="E396" s="342"/>
      <c r="F396" s="342"/>
      <c r="L396" s="226"/>
      <c r="M396" s="226"/>
      <c r="N396" s="226"/>
      <c r="O396" s="226"/>
      <c r="P396" s="226"/>
      <c r="Q396" s="226"/>
      <c r="R396" s="226"/>
      <c r="S396" s="226"/>
      <c r="T396" s="226"/>
      <c r="U396" s="226"/>
      <c r="V396" s="226"/>
      <c r="W396" s="226"/>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c r="AS396" s="226"/>
      <c r="AT396" s="226"/>
      <c r="AU396" s="226"/>
      <c r="AV396" s="226"/>
      <c r="AW396" s="226"/>
      <c r="AX396" s="226"/>
      <c r="AY396" s="226"/>
      <c r="AZ396" s="226"/>
      <c r="BA396" s="226"/>
      <c r="BB396" s="226"/>
      <c r="BC396" s="226"/>
      <c r="BD396" s="226"/>
      <c r="BE396" s="226"/>
      <c r="BF396" s="226"/>
      <c r="BG396" s="226"/>
      <c r="BH396" s="226"/>
      <c r="BI396" s="226"/>
      <c r="BJ396" s="226"/>
      <c r="BK396" s="226"/>
      <c r="BL396" s="226"/>
      <c r="BM396" s="226"/>
      <c r="BN396" s="226"/>
      <c r="BO396" s="226"/>
      <c r="BP396" s="226"/>
    </row>
    <row r="397" spans="2:68" s="214" customFormat="1">
      <c r="B397" s="342"/>
      <c r="C397" s="342"/>
      <c r="D397" s="342"/>
      <c r="E397" s="342"/>
      <c r="F397" s="342"/>
      <c r="L397" s="226"/>
      <c r="M397" s="226"/>
      <c r="N397" s="226"/>
      <c r="O397" s="226"/>
      <c r="P397" s="226"/>
      <c r="Q397" s="226"/>
      <c r="R397" s="226"/>
      <c r="S397" s="226"/>
      <c r="T397" s="226"/>
      <c r="U397" s="226"/>
      <c r="V397" s="226"/>
      <c r="W397" s="226"/>
      <c r="X397" s="226"/>
      <c r="Y397" s="226"/>
      <c r="Z397" s="226"/>
      <c r="AA397" s="226"/>
      <c r="AB397" s="226"/>
      <c r="AC397" s="226"/>
      <c r="AD397" s="226"/>
      <c r="AE397" s="226"/>
      <c r="AF397" s="226"/>
      <c r="AG397" s="226"/>
      <c r="AH397" s="226"/>
      <c r="AI397" s="226"/>
      <c r="AJ397" s="226"/>
      <c r="AK397" s="226"/>
      <c r="AL397" s="226"/>
      <c r="AM397" s="226"/>
      <c r="AN397" s="226"/>
      <c r="AO397" s="226"/>
      <c r="AP397" s="226"/>
      <c r="AQ397" s="226"/>
      <c r="AR397" s="226"/>
      <c r="AS397" s="226"/>
      <c r="AT397" s="226"/>
      <c r="AU397" s="226"/>
      <c r="AV397" s="226"/>
      <c r="AW397" s="226"/>
      <c r="AX397" s="226"/>
      <c r="AY397" s="226"/>
      <c r="AZ397" s="226"/>
      <c r="BA397" s="226"/>
      <c r="BB397" s="226"/>
      <c r="BC397" s="226"/>
      <c r="BD397" s="226"/>
      <c r="BE397" s="226"/>
      <c r="BF397" s="226"/>
      <c r="BG397" s="226"/>
      <c r="BH397" s="226"/>
      <c r="BI397" s="226"/>
      <c r="BJ397" s="226"/>
      <c r="BK397" s="226"/>
      <c r="BL397" s="226"/>
      <c r="BM397" s="226"/>
      <c r="BN397" s="226"/>
      <c r="BO397" s="226"/>
      <c r="BP397" s="226"/>
    </row>
    <row r="398" spans="2:68" s="214" customFormat="1">
      <c r="B398" s="342"/>
      <c r="C398" s="342"/>
      <c r="D398" s="342"/>
      <c r="E398" s="342"/>
      <c r="F398" s="342"/>
      <c r="L398" s="226"/>
      <c r="M398" s="226"/>
      <c r="N398" s="226"/>
      <c r="O398" s="226"/>
      <c r="P398" s="226"/>
      <c r="Q398" s="226"/>
      <c r="R398" s="226"/>
      <c r="S398" s="226"/>
      <c r="T398" s="226"/>
      <c r="U398" s="226"/>
      <c r="V398" s="226"/>
      <c r="W398" s="226"/>
      <c r="X398" s="226"/>
      <c r="Y398" s="226"/>
      <c r="Z398" s="226"/>
      <c r="AA398" s="226"/>
      <c r="AB398" s="226"/>
      <c r="AC398" s="226"/>
      <c r="AD398" s="226"/>
      <c r="AE398" s="226"/>
      <c r="AF398" s="226"/>
      <c r="AG398" s="226"/>
      <c r="AH398" s="226"/>
      <c r="AI398" s="226"/>
      <c r="AJ398" s="226"/>
      <c r="AK398" s="226"/>
      <c r="AL398" s="226"/>
      <c r="AM398" s="226"/>
      <c r="AN398" s="226"/>
      <c r="AO398" s="226"/>
      <c r="AP398" s="226"/>
      <c r="AQ398" s="226"/>
      <c r="AR398" s="226"/>
      <c r="AS398" s="226"/>
      <c r="AT398" s="226"/>
      <c r="AU398" s="226"/>
      <c r="AV398" s="226"/>
      <c r="AW398" s="226"/>
      <c r="AX398" s="226"/>
      <c r="AY398" s="226"/>
      <c r="AZ398" s="226"/>
      <c r="BA398" s="226"/>
      <c r="BB398" s="226"/>
      <c r="BC398" s="226"/>
      <c r="BD398" s="226"/>
      <c r="BE398" s="226"/>
      <c r="BF398" s="226"/>
      <c r="BG398" s="226"/>
      <c r="BH398" s="226"/>
      <c r="BI398" s="226"/>
      <c r="BJ398" s="226"/>
      <c r="BK398" s="226"/>
      <c r="BL398" s="226"/>
      <c r="BM398" s="226"/>
      <c r="BN398" s="226"/>
      <c r="BO398" s="226"/>
      <c r="BP398" s="226"/>
    </row>
    <row r="399" spans="2:68" s="214" customFormat="1">
      <c r="B399" s="342"/>
      <c r="C399" s="342"/>
      <c r="D399" s="342"/>
      <c r="E399" s="342"/>
      <c r="F399" s="342"/>
      <c r="L399" s="226"/>
      <c r="M399" s="226"/>
      <c r="N399" s="226"/>
      <c r="O399" s="226"/>
      <c r="P399" s="226"/>
      <c r="Q399" s="226"/>
      <c r="R399" s="226"/>
      <c r="S399" s="226"/>
      <c r="T399" s="226"/>
      <c r="U399" s="226"/>
      <c r="V399" s="226"/>
      <c r="W399" s="226"/>
      <c r="X399" s="226"/>
      <c r="Y399" s="226"/>
      <c r="Z399" s="226"/>
      <c r="AA399" s="226"/>
      <c r="AB399" s="226"/>
      <c r="AC399" s="226"/>
      <c r="AD399" s="226"/>
      <c r="AE399" s="226"/>
      <c r="AF399" s="226"/>
      <c r="AG399" s="226"/>
      <c r="AH399" s="226"/>
      <c r="AI399" s="226"/>
      <c r="AJ399" s="226"/>
      <c r="AK399" s="226"/>
      <c r="AL399" s="226"/>
      <c r="AM399" s="226"/>
      <c r="AN399" s="226"/>
      <c r="AO399" s="226"/>
      <c r="AP399" s="226"/>
      <c r="AQ399" s="226"/>
      <c r="AR399" s="226"/>
      <c r="AS399" s="226"/>
      <c r="AT399" s="226"/>
      <c r="AU399" s="226"/>
      <c r="AV399" s="226"/>
      <c r="AW399" s="226"/>
      <c r="AX399" s="226"/>
      <c r="AY399" s="226"/>
      <c r="AZ399" s="226"/>
      <c r="BA399" s="226"/>
      <c r="BB399" s="226"/>
      <c r="BC399" s="226"/>
      <c r="BD399" s="226"/>
      <c r="BE399" s="226"/>
      <c r="BF399" s="226"/>
      <c r="BG399" s="226"/>
      <c r="BH399" s="226"/>
      <c r="BI399" s="226"/>
      <c r="BJ399" s="226"/>
      <c r="BK399" s="226"/>
      <c r="BL399" s="226"/>
      <c r="BM399" s="226"/>
      <c r="BN399" s="226"/>
      <c r="BO399" s="226"/>
      <c r="BP399" s="226"/>
    </row>
    <row r="400" spans="2:68" s="214" customFormat="1">
      <c r="B400" s="342"/>
      <c r="C400" s="342"/>
      <c r="D400" s="342"/>
      <c r="E400" s="342"/>
      <c r="F400" s="342"/>
      <c r="L400" s="226"/>
      <c r="M400" s="226"/>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226"/>
      <c r="AL400" s="226"/>
      <c r="AM400" s="226"/>
      <c r="AN400" s="226"/>
      <c r="AO400" s="226"/>
      <c r="AP400" s="226"/>
      <c r="AQ400" s="226"/>
      <c r="AR400" s="226"/>
      <c r="AS400" s="226"/>
      <c r="AT400" s="226"/>
      <c r="AU400" s="226"/>
      <c r="AV400" s="226"/>
      <c r="AW400" s="226"/>
      <c r="AX400" s="226"/>
      <c r="AY400" s="226"/>
      <c r="AZ400" s="226"/>
      <c r="BA400" s="226"/>
      <c r="BB400" s="226"/>
      <c r="BC400" s="226"/>
      <c r="BD400" s="226"/>
      <c r="BE400" s="226"/>
      <c r="BF400" s="226"/>
      <c r="BG400" s="226"/>
      <c r="BH400" s="226"/>
      <c r="BI400" s="226"/>
      <c r="BJ400" s="226"/>
      <c r="BK400" s="226"/>
      <c r="BL400" s="226"/>
      <c r="BM400" s="226"/>
      <c r="BN400" s="226"/>
      <c r="BO400" s="226"/>
      <c r="BP400" s="226"/>
    </row>
    <row r="401" spans="2:68" s="214" customFormat="1">
      <c r="B401" s="342"/>
      <c r="C401" s="342"/>
      <c r="D401" s="342"/>
      <c r="E401" s="342"/>
      <c r="F401" s="342"/>
      <c r="L401" s="226"/>
      <c r="M401" s="226"/>
      <c r="N401" s="226"/>
      <c r="O401" s="226"/>
      <c r="P401" s="226"/>
      <c r="Q401" s="226"/>
      <c r="R401" s="226"/>
      <c r="S401" s="226"/>
      <c r="T401" s="226"/>
      <c r="U401" s="226"/>
      <c r="V401" s="226"/>
      <c r="W401" s="226"/>
      <c r="X401" s="226"/>
      <c r="Y401" s="226"/>
      <c r="Z401" s="226"/>
      <c r="AA401" s="226"/>
      <c r="AB401" s="226"/>
      <c r="AC401" s="226"/>
      <c r="AD401" s="226"/>
      <c r="AE401" s="226"/>
      <c r="AF401" s="226"/>
      <c r="AG401" s="226"/>
      <c r="AH401" s="226"/>
      <c r="AI401" s="226"/>
      <c r="AJ401" s="226"/>
      <c r="AK401" s="226"/>
      <c r="AL401" s="226"/>
      <c r="AM401" s="226"/>
      <c r="AN401" s="226"/>
      <c r="AO401" s="226"/>
      <c r="AP401" s="226"/>
      <c r="AQ401" s="226"/>
      <c r="AR401" s="226"/>
      <c r="AS401" s="226"/>
      <c r="AT401" s="226"/>
      <c r="AU401" s="226"/>
      <c r="AV401" s="226"/>
      <c r="AW401" s="226"/>
      <c r="AX401" s="226"/>
      <c r="AY401" s="226"/>
      <c r="AZ401" s="226"/>
      <c r="BA401" s="226"/>
      <c r="BB401" s="226"/>
      <c r="BC401" s="226"/>
      <c r="BD401" s="226"/>
      <c r="BE401" s="226"/>
      <c r="BF401" s="226"/>
      <c r="BG401" s="226"/>
      <c r="BH401" s="226"/>
      <c r="BI401" s="226"/>
      <c r="BJ401" s="226"/>
      <c r="BK401" s="226"/>
      <c r="BL401" s="226"/>
      <c r="BM401" s="226"/>
      <c r="BN401" s="226"/>
      <c r="BO401" s="226"/>
      <c r="BP401" s="226"/>
    </row>
    <row r="402" spans="2:68" s="214" customFormat="1">
      <c r="B402" s="342"/>
      <c r="C402" s="342"/>
      <c r="D402" s="342"/>
      <c r="E402" s="342"/>
      <c r="F402" s="342"/>
      <c r="L402" s="226"/>
      <c r="M402" s="226"/>
      <c r="N402" s="226"/>
      <c r="O402" s="226"/>
      <c r="P402" s="226"/>
      <c r="Q402" s="226"/>
      <c r="R402" s="226"/>
      <c r="S402" s="226"/>
      <c r="T402" s="226"/>
      <c r="U402" s="226"/>
      <c r="V402" s="226"/>
      <c r="W402" s="226"/>
      <c r="X402" s="226"/>
      <c r="Y402" s="226"/>
      <c r="Z402" s="226"/>
      <c r="AA402" s="226"/>
      <c r="AB402" s="226"/>
      <c r="AC402" s="226"/>
      <c r="AD402" s="226"/>
      <c r="AE402" s="226"/>
      <c r="AF402" s="226"/>
      <c r="AG402" s="226"/>
      <c r="AH402" s="226"/>
      <c r="AI402" s="226"/>
      <c r="AJ402" s="226"/>
      <c r="AK402" s="226"/>
      <c r="AL402" s="226"/>
      <c r="AM402" s="226"/>
      <c r="AN402" s="226"/>
      <c r="AO402" s="226"/>
      <c r="AP402" s="226"/>
      <c r="AQ402" s="226"/>
      <c r="AR402" s="226"/>
      <c r="AS402" s="226"/>
      <c r="AT402" s="226"/>
      <c r="AU402" s="226"/>
      <c r="AV402" s="226"/>
      <c r="AW402" s="226"/>
      <c r="AX402" s="226"/>
      <c r="AY402" s="226"/>
      <c r="AZ402" s="226"/>
      <c r="BA402" s="226"/>
      <c r="BB402" s="226"/>
      <c r="BC402" s="226"/>
      <c r="BD402" s="226"/>
      <c r="BE402" s="226"/>
      <c r="BF402" s="226"/>
      <c r="BG402" s="226"/>
      <c r="BH402" s="226"/>
      <c r="BI402" s="226"/>
      <c r="BJ402" s="226"/>
      <c r="BK402" s="226"/>
      <c r="BL402" s="226"/>
      <c r="BM402" s="226"/>
      <c r="BN402" s="226"/>
      <c r="BO402" s="226"/>
      <c r="BP402" s="226"/>
    </row>
    <row r="403" spans="2:68" s="214" customFormat="1">
      <c r="B403" s="342"/>
      <c r="C403" s="342"/>
      <c r="D403" s="342"/>
      <c r="E403" s="342"/>
      <c r="F403" s="342"/>
      <c r="L403" s="226"/>
      <c r="M403" s="226"/>
      <c r="N403" s="226"/>
      <c r="O403" s="226"/>
      <c r="P403" s="226"/>
      <c r="Q403" s="226"/>
      <c r="R403" s="226"/>
      <c r="S403" s="226"/>
      <c r="T403" s="226"/>
      <c r="U403" s="226"/>
      <c r="V403" s="226"/>
      <c r="W403" s="226"/>
      <c r="X403" s="226"/>
      <c r="Y403" s="226"/>
      <c r="Z403" s="226"/>
      <c r="AA403" s="226"/>
      <c r="AB403" s="226"/>
      <c r="AC403" s="226"/>
      <c r="AD403" s="226"/>
      <c r="AE403" s="226"/>
      <c r="AF403" s="226"/>
      <c r="AG403" s="226"/>
      <c r="AH403" s="226"/>
      <c r="AI403" s="226"/>
      <c r="AJ403" s="226"/>
      <c r="AK403" s="226"/>
      <c r="AL403" s="226"/>
      <c r="AM403" s="226"/>
      <c r="AN403" s="226"/>
      <c r="AO403" s="226"/>
      <c r="AP403" s="226"/>
      <c r="AQ403" s="226"/>
      <c r="AR403" s="226"/>
      <c r="AS403" s="226"/>
      <c r="AT403" s="226"/>
      <c r="AU403" s="226"/>
      <c r="AV403" s="226"/>
      <c r="AW403" s="226"/>
      <c r="AX403" s="226"/>
      <c r="AY403" s="226"/>
      <c r="AZ403" s="226"/>
      <c r="BA403" s="226"/>
      <c r="BB403" s="226"/>
      <c r="BC403" s="226"/>
      <c r="BD403" s="226"/>
      <c r="BE403" s="226"/>
      <c r="BF403" s="226"/>
      <c r="BG403" s="226"/>
      <c r="BH403" s="226"/>
      <c r="BI403" s="226"/>
      <c r="BJ403" s="226"/>
      <c r="BK403" s="226"/>
      <c r="BL403" s="226"/>
      <c r="BM403" s="226"/>
      <c r="BN403" s="226"/>
      <c r="BO403" s="226"/>
      <c r="BP403" s="226"/>
    </row>
    <row r="404" spans="2:68" s="214" customFormat="1">
      <c r="B404" s="342"/>
      <c r="C404" s="342"/>
      <c r="D404" s="342"/>
      <c r="E404" s="342"/>
      <c r="F404" s="342"/>
      <c r="L404" s="226"/>
      <c r="M404" s="226"/>
      <c r="N404" s="226"/>
      <c r="O404" s="226"/>
      <c r="P404" s="226"/>
      <c r="Q404" s="226"/>
      <c r="R404" s="226"/>
      <c r="S404" s="226"/>
      <c r="T404" s="226"/>
      <c r="U404" s="226"/>
      <c r="V404" s="226"/>
      <c r="W404" s="226"/>
      <c r="X404" s="226"/>
      <c r="Y404" s="226"/>
      <c r="Z404" s="226"/>
      <c r="AA404" s="226"/>
      <c r="AB404" s="226"/>
      <c r="AC404" s="226"/>
      <c r="AD404" s="226"/>
      <c r="AE404" s="226"/>
      <c r="AF404" s="226"/>
      <c r="AG404" s="226"/>
      <c r="AH404" s="226"/>
      <c r="AI404" s="226"/>
      <c r="AJ404" s="226"/>
      <c r="AK404" s="226"/>
      <c r="AL404" s="226"/>
      <c r="AM404" s="226"/>
      <c r="AN404" s="226"/>
      <c r="AO404" s="226"/>
      <c r="AP404" s="226"/>
      <c r="AQ404" s="226"/>
      <c r="AR404" s="226"/>
      <c r="AS404" s="226"/>
      <c r="AT404" s="226"/>
      <c r="AU404" s="226"/>
      <c r="AV404" s="226"/>
      <c r="AW404" s="226"/>
      <c r="AX404" s="226"/>
      <c r="AY404" s="226"/>
      <c r="AZ404" s="226"/>
      <c r="BA404" s="226"/>
      <c r="BB404" s="226"/>
      <c r="BC404" s="226"/>
      <c r="BD404" s="226"/>
      <c r="BE404" s="226"/>
      <c r="BF404" s="226"/>
      <c r="BG404" s="226"/>
      <c r="BH404" s="226"/>
      <c r="BI404" s="226"/>
      <c r="BJ404" s="226"/>
      <c r="BK404" s="226"/>
      <c r="BL404" s="226"/>
      <c r="BM404" s="226"/>
      <c r="BN404" s="226"/>
      <c r="BO404" s="226"/>
      <c r="BP404" s="226"/>
    </row>
    <row r="405" spans="2:68" s="214" customFormat="1">
      <c r="B405" s="342"/>
      <c r="C405" s="342"/>
      <c r="D405" s="342"/>
      <c r="E405" s="342"/>
      <c r="F405" s="342"/>
      <c r="L405" s="226"/>
      <c r="M405" s="226"/>
      <c r="N405" s="226"/>
      <c r="O405" s="226"/>
      <c r="P405" s="226"/>
      <c r="Q405" s="226"/>
      <c r="R405" s="226"/>
      <c r="S405" s="226"/>
      <c r="T405" s="226"/>
      <c r="U405" s="226"/>
      <c r="V405" s="226"/>
      <c r="W405" s="226"/>
      <c r="X405" s="226"/>
      <c r="Y405" s="226"/>
      <c r="Z405" s="226"/>
      <c r="AA405" s="226"/>
      <c r="AB405" s="226"/>
      <c r="AC405" s="226"/>
      <c r="AD405" s="226"/>
      <c r="AE405" s="226"/>
      <c r="AF405" s="226"/>
      <c r="AG405" s="226"/>
      <c r="AH405" s="226"/>
      <c r="AI405" s="226"/>
      <c r="AJ405" s="226"/>
      <c r="AK405" s="226"/>
      <c r="AL405" s="226"/>
      <c r="AM405" s="226"/>
      <c r="AN405" s="226"/>
      <c r="AO405" s="226"/>
      <c r="AP405" s="226"/>
      <c r="AQ405" s="226"/>
      <c r="AR405" s="226"/>
      <c r="AS405" s="226"/>
      <c r="AT405" s="226"/>
      <c r="AU405" s="226"/>
      <c r="AV405" s="226"/>
      <c r="AW405" s="226"/>
      <c r="AX405" s="226"/>
      <c r="AY405" s="226"/>
      <c r="AZ405" s="226"/>
      <c r="BA405" s="226"/>
      <c r="BB405" s="226"/>
      <c r="BC405" s="226"/>
      <c r="BD405" s="226"/>
      <c r="BE405" s="226"/>
      <c r="BF405" s="226"/>
      <c r="BG405" s="226"/>
      <c r="BH405" s="226"/>
      <c r="BI405" s="226"/>
      <c r="BJ405" s="226"/>
      <c r="BK405" s="226"/>
      <c r="BL405" s="226"/>
      <c r="BM405" s="226"/>
      <c r="BN405" s="226"/>
      <c r="BO405" s="226"/>
      <c r="BP405" s="226"/>
    </row>
    <row r="406" spans="2:68" s="214" customFormat="1">
      <c r="B406" s="342"/>
      <c r="C406" s="342"/>
      <c r="D406" s="342"/>
      <c r="E406" s="342"/>
      <c r="F406" s="342"/>
      <c r="L406" s="226"/>
      <c r="M406" s="226"/>
      <c r="N406" s="226"/>
      <c r="O406" s="226"/>
      <c r="P406" s="226"/>
      <c r="Q406" s="226"/>
      <c r="R406" s="226"/>
      <c r="S406" s="226"/>
      <c r="T406" s="226"/>
      <c r="U406" s="226"/>
      <c r="V406" s="226"/>
      <c r="W406" s="226"/>
      <c r="X406" s="226"/>
      <c r="Y406" s="226"/>
      <c r="Z406" s="226"/>
      <c r="AA406" s="226"/>
      <c r="AB406" s="226"/>
      <c r="AC406" s="226"/>
      <c r="AD406" s="226"/>
      <c r="AE406" s="226"/>
      <c r="AF406" s="226"/>
      <c r="AG406" s="226"/>
      <c r="AH406" s="226"/>
      <c r="AI406" s="226"/>
      <c r="AJ406" s="226"/>
      <c r="AK406" s="226"/>
      <c r="AL406" s="226"/>
      <c r="AM406" s="226"/>
      <c r="AN406" s="226"/>
      <c r="AO406" s="226"/>
      <c r="AP406" s="226"/>
      <c r="AQ406" s="226"/>
      <c r="AR406" s="226"/>
      <c r="AS406" s="226"/>
      <c r="AT406" s="226"/>
      <c r="AU406" s="226"/>
      <c r="AV406" s="226"/>
      <c r="AW406" s="226"/>
      <c r="AX406" s="226"/>
      <c r="AY406" s="226"/>
      <c r="AZ406" s="226"/>
      <c r="BA406" s="226"/>
      <c r="BB406" s="226"/>
      <c r="BC406" s="226"/>
      <c r="BD406" s="226"/>
      <c r="BE406" s="226"/>
      <c r="BF406" s="226"/>
      <c r="BG406" s="226"/>
      <c r="BH406" s="226"/>
      <c r="BI406" s="226"/>
      <c r="BJ406" s="226"/>
      <c r="BK406" s="226"/>
      <c r="BL406" s="226"/>
      <c r="BM406" s="226"/>
      <c r="BN406" s="226"/>
      <c r="BO406" s="226"/>
      <c r="BP406" s="226"/>
    </row>
    <row r="407" spans="2:68" s="214" customFormat="1">
      <c r="B407" s="342"/>
      <c r="C407" s="342"/>
      <c r="D407" s="342"/>
      <c r="E407" s="342"/>
      <c r="F407" s="342"/>
      <c r="L407" s="226"/>
      <c r="M407" s="226"/>
      <c r="N407" s="226"/>
      <c r="O407" s="226"/>
      <c r="P407" s="226"/>
      <c r="Q407" s="226"/>
      <c r="R407" s="226"/>
      <c r="S407" s="226"/>
      <c r="T407" s="226"/>
      <c r="U407" s="226"/>
      <c r="V407" s="226"/>
      <c r="W407" s="226"/>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226"/>
      <c r="BE407" s="226"/>
      <c r="BF407" s="226"/>
      <c r="BG407" s="226"/>
      <c r="BH407" s="226"/>
      <c r="BI407" s="226"/>
      <c r="BJ407" s="226"/>
      <c r="BK407" s="226"/>
      <c r="BL407" s="226"/>
      <c r="BM407" s="226"/>
      <c r="BN407" s="226"/>
      <c r="BO407" s="226"/>
      <c r="BP407" s="226"/>
    </row>
    <row r="408" spans="2:68" s="214" customFormat="1">
      <c r="B408" s="342"/>
      <c r="C408" s="342"/>
      <c r="D408" s="342"/>
      <c r="E408" s="342"/>
      <c r="F408" s="342"/>
      <c r="L408" s="226"/>
      <c r="M408" s="226"/>
      <c r="N408" s="226"/>
      <c r="O408" s="226"/>
      <c r="P408" s="226"/>
      <c r="Q408" s="226"/>
      <c r="R408" s="226"/>
      <c r="S408" s="226"/>
      <c r="T408" s="226"/>
      <c r="U408" s="226"/>
      <c r="V408" s="226"/>
      <c r="W408" s="226"/>
      <c r="X408" s="226"/>
      <c r="Y408" s="226"/>
      <c r="Z408" s="226"/>
      <c r="AA408" s="226"/>
      <c r="AB408" s="226"/>
      <c r="AC408" s="226"/>
      <c r="AD408" s="226"/>
      <c r="AE408" s="226"/>
      <c r="AF408" s="226"/>
      <c r="AG408" s="226"/>
      <c r="AH408" s="226"/>
      <c r="AI408" s="226"/>
      <c r="AJ408" s="226"/>
      <c r="AK408" s="226"/>
      <c r="AL408" s="226"/>
      <c r="AM408" s="226"/>
      <c r="AN408" s="226"/>
      <c r="AO408" s="226"/>
      <c r="AP408" s="226"/>
      <c r="AQ408" s="226"/>
      <c r="AR408" s="226"/>
      <c r="AS408" s="226"/>
      <c r="AT408" s="226"/>
      <c r="AU408" s="226"/>
      <c r="AV408" s="226"/>
      <c r="AW408" s="226"/>
      <c r="AX408" s="226"/>
      <c r="AY408" s="226"/>
      <c r="AZ408" s="226"/>
      <c r="BA408" s="226"/>
      <c r="BB408" s="226"/>
      <c r="BC408" s="226"/>
      <c r="BD408" s="226"/>
      <c r="BE408" s="226"/>
      <c r="BF408" s="226"/>
      <c r="BG408" s="226"/>
      <c r="BH408" s="226"/>
      <c r="BI408" s="226"/>
      <c r="BJ408" s="226"/>
      <c r="BK408" s="226"/>
      <c r="BL408" s="226"/>
      <c r="BM408" s="226"/>
      <c r="BN408" s="226"/>
      <c r="BO408" s="226"/>
      <c r="BP408" s="226"/>
    </row>
    <row r="409" spans="2:68" s="214" customFormat="1">
      <c r="B409" s="342"/>
      <c r="C409" s="342"/>
      <c r="D409" s="342"/>
      <c r="E409" s="342"/>
      <c r="F409" s="342"/>
      <c r="L409" s="226"/>
      <c r="M409" s="226"/>
      <c r="N409" s="226"/>
      <c r="O409" s="226"/>
      <c r="P409" s="226"/>
      <c r="Q409" s="226"/>
      <c r="R409" s="226"/>
      <c r="S409" s="226"/>
      <c r="T409" s="226"/>
      <c r="U409" s="226"/>
      <c r="V409" s="226"/>
      <c r="W409" s="226"/>
      <c r="X409" s="226"/>
      <c r="Y409" s="226"/>
      <c r="Z409" s="226"/>
      <c r="AA409" s="226"/>
      <c r="AB409" s="226"/>
      <c r="AC409" s="226"/>
      <c r="AD409" s="226"/>
      <c r="AE409" s="226"/>
      <c r="AF409" s="226"/>
      <c r="AG409" s="226"/>
      <c r="AH409" s="226"/>
      <c r="AI409" s="226"/>
      <c r="AJ409" s="226"/>
      <c r="AK409" s="226"/>
      <c r="AL409" s="226"/>
      <c r="AM409" s="226"/>
      <c r="AN409" s="226"/>
      <c r="AO409" s="226"/>
      <c r="AP409" s="226"/>
      <c r="AQ409" s="226"/>
      <c r="AR409" s="226"/>
      <c r="AS409" s="226"/>
      <c r="AT409" s="226"/>
      <c r="AU409" s="226"/>
      <c r="AV409" s="226"/>
      <c r="AW409" s="226"/>
      <c r="AX409" s="226"/>
      <c r="AY409" s="226"/>
      <c r="AZ409" s="226"/>
      <c r="BA409" s="226"/>
      <c r="BB409" s="226"/>
      <c r="BC409" s="226"/>
      <c r="BD409" s="226"/>
      <c r="BE409" s="226"/>
      <c r="BF409" s="226"/>
      <c r="BG409" s="226"/>
      <c r="BH409" s="226"/>
      <c r="BI409" s="226"/>
      <c r="BJ409" s="226"/>
      <c r="BK409" s="226"/>
      <c r="BL409" s="226"/>
      <c r="BM409" s="226"/>
      <c r="BN409" s="226"/>
      <c r="BO409" s="226"/>
      <c r="BP409" s="226"/>
    </row>
    <row r="410" spans="2:68" s="214" customFormat="1">
      <c r="B410" s="342"/>
      <c r="C410" s="342"/>
      <c r="D410" s="342"/>
      <c r="E410" s="342"/>
      <c r="F410" s="342"/>
      <c r="L410" s="226"/>
      <c r="M410" s="226"/>
      <c r="N410" s="226"/>
      <c r="O410" s="226"/>
      <c r="P410" s="226"/>
      <c r="Q410" s="226"/>
      <c r="R410" s="226"/>
      <c r="S410" s="226"/>
      <c r="T410" s="226"/>
      <c r="U410" s="226"/>
      <c r="V410" s="226"/>
      <c r="W410" s="226"/>
      <c r="X410" s="226"/>
      <c r="Y410" s="226"/>
      <c r="Z410" s="226"/>
      <c r="AA410" s="226"/>
      <c r="AB410" s="226"/>
      <c r="AC410" s="226"/>
      <c r="AD410" s="226"/>
      <c r="AE410" s="226"/>
      <c r="AF410" s="226"/>
      <c r="AG410" s="226"/>
      <c r="AH410" s="226"/>
      <c r="AI410" s="226"/>
      <c r="AJ410" s="226"/>
      <c r="AK410" s="226"/>
      <c r="AL410" s="226"/>
      <c r="AM410" s="226"/>
      <c r="AN410" s="226"/>
      <c r="AO410" s="226"/>
      <c r="AP410" s="226"/>
      <c r="AQ410" s="226"/>
      <c r="AR410" s="226"/>
      <c r="AS410" s="226"/>
      <c r="AT410" s="226"/>
      <c r="AU410" s="226"/>
      <c r="AV410" s="226"/>
      <c r="AW410" s="226"/>
      <c r="AX410" s="226"/>
      <c r="AY410" s="226"/>
      <c r="AZ410" s="226"/>
      <c r="BA410" s="226"/>
      <c r="BB410" s="226"/>
      <c r="BC410" s="226"/>
      <c r="BD410" s="226"/>
      <c r="BE410" s="226"/>
      <c r="BF410" s="226"/>
      <c r="BG410" s="226"/>
      <c r="BH410" s="226"/>
      <c r="BI410" s="226"/>
      <c r="BJ410" s="226"/>
      <c r="BK410" s="226"/>
      <c r="BL410" s="226"/>
      <c r="BM410" s="226"/>
      <c r="BN410" s="226"/>
      <c r="BO410" s="226"/>
      <c r="BP410" s="226"/>
    </row>
    <row r="411" spans="2:68" s="214" customFormat="1">
      <c r="B411" s="342"/>
      <c r="C411" s="342"/>
      <c r="D411" s="342"/>
      <c r="E411" s="342"/>
      <c r="F411" s="342"/>
      <c r="L411" s="226"/>
      <c r="M411" s="226"/>
      <c r="N411" s="226"/>
      <c r="O411" s="226"/>
      <c r="P411" s="226"/>
      <c r="Q411" s="226"/>
      <c r="R411" s="226"/>
      <c r="S411" s="226"/>
      <c r="T411" s="226"/>
      <c r="U411" s="226"/>
      <c r="V411" s="226"/>
      <c r="W411" s="226"/>
      <c r="X411" s="226"/>
      <c r="Y411" s="226"/>
      <c r="Z411" s="226"/>
      <c r="AA411" s="226"/>
      <c r="AB411" s="226"/>
      <c r="AC411" s="226"/>
      <c r="AD411" s="226"/>
      <c r="AE411" s="226"/>
      <c r="AF411" s="226"/>
      <c r="AG411" s="226"/>
      <c r="AH411" s="226"/>
      <c r="AI411" s="226"/>
      <c r="AJ411" s="226"/>
      <c r="AK411" s="226"/>
      <c r="AL411" s="226"/>
      <c r="AM411" s="226"/>
      <c r="AN411" s="226"/>
      <c r="AO411" s="226"/>
      <c r="AP411" s="226"/>
      <c r="AQ411" s="226"/>
      <c r="AR411" s="226"/>
      <c r="AS411" s="226"/>
      <c r="AT411" s="226"/>
      <c r="AU411" s="226"/>
      <c r="AV411" s="226"/>
      <c r="AW411" s="226"/>
      <c r="AX411" s="226"/>
      <c r="AY411" s="226"/>
      <c r="AZ411" s="226"/>
      <c r="BA411" s="226"/>
      <c r="BB411" s="226"/>
      <c r="BC411" s="226"/>
      <c r="BD411" s="226"/>
      <c r="BE411" s="226"/>
      <c r="BF411" s="226"/>
      <c r="BG411" s="226"/>
      <c r="BH411" s="226"/>
      <c r="BI411" s="226"/>
      <c r="BJ411" s="226"/>
      <c r="BK411" s="226"/>
      <c r="BL411" s="226"/>
      <c r="BM411" s="226"/>
      <c r="BN411" s="226"/>
      <c r="BO411" s="226"/>
      <c r="BP411" s="226"/>
    </row>
    <row r="412" spans="2:68" s="214" customFormat="1">
      <c r="B412" s="342"/>
      <c r="C412" s="342"/>
      <c r="D412" s="342"/>
      <c r="E412" s="342"/>
      <c r="F412" s="342"/>
      <c r="L412" s="226"/>
      <c r="M412" s="226"/>
      <c r="N412" s="226"/>
      <c r="O412" s="226"/>
      <c r="P412" s="226"/>
      <c r="Q412" s="226"/>
      <c r="R412" s="226"/>
      <c r="S412" s="226"/>
      <c r="T412" s="226"/>
      <c r="U412" s="226"/>
      <c r="V412" s="226"/>
      <c r="W412" s="226"/>
      <c r="X412" s="226"/>
      <c r="Y412" s="226"/>
      <c r="Z412" s="226"/>
      <c r="AA412" s="226"/>
      <c r="AB412" s="226"/>
      <c r="AC412" s="226"/>
      <c r="AD412" s="226"/>
      <c r="AE412" s="226"/>
      <c r="AF412" s="226"/>
      <c r="AG412" s="226"/>
      <c r="AH412" s="226"/>
      <c r="AI412" s="226"/>
      <c r="AJ412" s="226"/>
      <c r="AK412" s="226"/>
      <c r="AL412" s="226"/>
      <c r="AM412" s="226"/>
      <c r="AN412" s="226"/>
      <c r="AO412" s="226"/>
      <c r="AP412" s="226"/>
      <c r="AQ412" s="226"/>
      <c r="AR412" s="226"/>
      <c r="AS412" s="226"/>
      <c r="AT412" s="226"/>
      <c r="AU412" s="226"/>
      <c r="AV412" s="226"/>
      <c r="AW412" s="226"/>
      <c r="AX412" s="226"/>
      <c r="AY412" s="226"/>
      <c r="AZ412" s="226"/>
      <c r="BA412" s="226"/>
      <c r="BB412" s="226"/>
      <c r="BC412" s="226"/>
      <c r="BD412" s="226"/>
      <c r="BE412" s="226"/>
      <c r="BF412" s="226"/>
      <c r="BG412" s="226"/>
      <c r="BH412" s="226"/>
      <c r="BI412" s="226"/>
      <c r="BJ412" s="226"/>
      <c r="BK412" s="226"/>
      <c r="BL412" s="226"/>
      <c r="BM412" s="226"/>
      <c r="BN412" s="226"/>
      <c r="BO412" s="226"/>
      <c r="BP412" s="226"/>
    </row>
    <row r="413" spans="2:68" s="214" customFormat="1">
      <c r="B413" s="342"/>
      <c r="C413" s="342"/>
      <c r="D413" s="342"/>
      <c r="E413" s="342"/>
      <c r="F413" s="342"/>
      <c r="L413" s="226"/>
      <c r="M413" s="226"/>
      <c r="N413" s="226"/>
      <c r="O413" s="226"/>
      <c r="P413" s="226"/>
      <c r="Q413" s="226"/>
      <c r="R413" s="226"/>
      <c r="S413" s="226"/>
      <c r="T413" s="226"/>
      <c r="U413" s="226"/>
      <c r="V413" s="226"/>
      <c r="W413" s="226"/>
      <c r="X413" s="226"/>
      <c r="Y413" s="226"/>
      <c r="Z413" s="226"/>
      <c r="AA413" s="226"/>
      <c r="AB413" s="226"/>
      <c r="AC413" s="226"/>
      <c r="AD413" s="226"/>
      <c r="AE413" s="226"/>
      <c r="AF413" s="226"/>
      <c r="AG413" s="226"/>
      <c r="AH413" s="226"/>
      <c r="AI413" s="226"/>
      <c r="AJ413" s="226"/>
      <c r="AK413" s="226"/>
      <c r="AL413" s="226"/>
      <c r="AM413" s="226"/>
      <c r="AN413" s="226"/>
      <c r="AO413" s="226"/>
      <c r="AP413" s="226"/>
      <c r="AQ413" s="226"/>
      <c r="AR413" s="226"/>
      <c r="AS413" s="226"/>
      <c r="AT413" s="226"/>
      <c r="AU413" s="226"/>
      <c r="AV413" s="226"/>
      <c r="AW413" s="226"/>
      <c r="AX413" s="226"/>
      <c r="AY413" s="226"/>
      <c r="AZ413" s="226"/>
      <c r="BA413" s="226"/>
      <c r="BB413" s="226"/>
      <c r="BC413" s="226"/>
      <c r="BD413" s="226"/>
      <c r="BE413" s="226"/>
      <c r="BF413" s="226"/>
      <c r="BG413" s="226"/>
      <c r="BH413" s="226"/>
      <c r="BI413" s="226"/>
      <c r="BJ413" s="226"/>
      <c r="BK413" s="226"/>
      <c r="BL413" s="226"/>
      <c r="BM413" s="226"/>
      <c r="BN413" s="226"/>
      <c r="BO413" s="226"/>
      <c r="BP413" s="226"/>
    </row>
    <row r="414" spans="2:68" s="214" customFormat="1">
      <c r="B414" s="342"/>
      <c r="C414" s="342"/>
      <c r="D414" s="342"/>
      <c r="E414" s="342"/>
      <c r="F414" s="342"/>
      <c r="L414" s="226"/>
      <c r="M414" s="226"/>
      <c r="N414" s="226"/>
      <c r="O414" s="226"/>
      <c r="P414" s="226"/>
      <c r="Q414" s="226"/>
      <c r="R414" s="226"/>
      <c r="S414" s="226"/>
      <c r="T414" s="226"/>
      <c r="U414" s="226"/>
      <c r="V414" s="226"/>
      <c r="W414" s="226"/>
      <c r="X414" s="226"/>
      <c r="Y414" s="226"/>
      <c r="Z414" s="226"/>
      <c r="AA414" s="226"/>
      <c r="AB414" s="226"/>
      <c r="AC414" s="226"/>
      <c r="AD414" s="226"/>
      <c r="AE414" s="226"/>
      <c r="AF414" s="226"/>
      <c r="AG414" s="226"/>
      <c r="AH414" s="226"/>
      <c r="AI414" s="226"/>
      <c r="AJ414" s="226"/>
      <c r="AK414" s="226"/>
      <c r="AL414" s="226"/>
      <c r="AM414" s="226"/>
      <c r="AN414" s="226"/>
      <c r="AO414" s="226"/>
      <c r="AP414" s="226"/>
      <c r="AQ414" s="226"/>
      <c r="AR414" s="226"/>
      <c r="AS414" s="226"/>
      <c r="AT414" s="226"/>
      <c r="AU414" s="226"/>
      <c r="AV414" s="226"/>
      <c r="AW414" s="226"/>
      <c r="AX414" s="226"/>
      <c r="AY414" s="226"/>
      <c r="AZ414" s="226"/>
      <c r="BA414" s="226"/>
      <c r="BB414" s="226"/>
      <c r="BC414" s="226"/>
      <c r="BD414" s="226"/>
      <c r="BE414" s="226"/>
      <c r="BF414" s="226"/>
      <c r="BG414" s="226"/>
      <c r="BH414" s="226"/>
      <c r="BI414" s="226"/>
      <c r="BJ414" s="226"/>
      <c r="BK414" s="226"/>
      <c r="BL414" s="226"/>
      <c r="BM414" s="226"/>
      <c r="BN414" s="226"/>
      <c r="BO414" s="226"/>
      <c r="BP414" s="226"/>
    </row>
    <row r="415" spans="2:68" s="214" customFormat="1">
      <c r="B415" s="342"/>
      <c r="C415" s="342"/>
      <c r="D415" s="342"/>
      <c r="E415" s="342"/>
      <c r="F415" s="342"/>
      <c r="L415" s="226"/>
      <c r="M415" s="226"/>
      <c r="N415" s="226"/>
      <c r="O415" s="226"/>
      <c r="P415" s="226"/>
      <c r="Q415" s="226"/>
      <c r="R415" s="226"/>
      <c r="S415" s="226"/>
      <c r="T415" s="226"/>
      <c r="U415" s="226"/>
      <c r="V415" s="226"/>
      <c r="W415" s="226"/>
      <c r="X415" s="226"/>
      <c r="Y415" s="226"/>
      <c r="Z415" s="226"/>
      <c r="AA415" s="226"/>
      <c r="AB415" s="226"/>
      <c r="AC415" s="226"/>
      <c r="AD415" s="226"/>
      <c r="AE415" s="226"/>
      <c r="AF415" s="226"/>
      <c r="AG415" s="226"/>
      <c r="AH415" s="226"/>
      <c r="AI415" s="226"/>
      <c r="AJ415" s="226"/>
      <c r="AK415" s="226"/>
      <c r="AL415" s="226"/>
      <c r="AM415" s="226"/>
      <c r="AN415" s="226"/>
      <c r="AO415" s="226"/>
      <c r="AP415" s="226"/>
      <c r="AQ415" s="226"/>
      <c r="AR415" s="226"/>
      <c r="AS415" s="226"/>
      <c r="AT415" s="226"/>
      <c r="AU415" s="226"/>
      <c r="AV415" s="226"/>
      <c r="AW415" s="226"/>
      <c r="AX415" s="226"/>
      <c r="AY415" s="226"/>
      <c r="AZ415" s="226"/>
      <c r="BA415" s="226"/>
      <c r="BB415" s="226"/>
      <c r="BC415" s="226"/>
      <c r="BD415" s="226"/>
      <c r="BE415" s="226"/>
      <c r="BF415" s="226"/>
      <c r="BG415" s="226"/>
      <c r="BH415" s="226"/>
      <c r="BI415" s="226"/>
      <c r="BJ415" s="226"/>
      <c r="BK415" s="226"/>
      <c r="BL415" s="226"/>
      <c r="BM415" s="226"/>
      <c r="BN415" s="226"/>
      <c r="BO415" s="226"/>
      <c r="BP415" s="226"/>
    </row>
    <row r="416" spans="2:68" s="214" customFormat="1">
      <c r="B416" s="342"/>
      <c r="C416" s="342"/>
      <c r="D416" s="342"/>
      <c r="E416" s="342"/>
      <c r="F416" s="342"/>
      <c r="L416" s="226"/>
      <c r="M416" s="226"/>
      <c r="N416" s="226"/>
      <c r="O416" s="226"/>
      <c r="P416" s="226"/>
      <c r="Q416" s="226"/>
      <c r="R416" s="226"/>
      <c r="S416" s="226"/>
      <c r="T416" s="226"/>
      <c r="U416" s="226"/>
      <c r="V416" s="226"/>
      <c r="W416" s="226"/>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c r="AS416" s="226"/>
      <c r="AT416" s="226"/>
      <c r="AU416" s="226"/>
      <c r="AV416" s="226"/>
      <c r="AW416" s="226"/>
      <c r="AX416" s="226"/>
      <c r="AY416" s="226"/>
      <c r="AZ416" s="226"/>
      <c r="BA416" s="226"/>
      <c r="BB416" s="226"/>
      <c r="BC416" s="226"/>
      <c r="BD416" s="226"/>
      <c r="BE416" s="226"/>
      <c r="BF416" s="226"/>
      <c r="BG416" s="226"/>
      <c r="BH416" s="226"/>
      <c r="BI416" s="226"/>
      <c r="BJ416" s="226"/>
      <c r="BK416" s="226"/>
      <c r="BL416" s="226"/>
      <c r="BM416" s="226"/>
      <c r="BN416" s="226"/>
      <c r="BO416" s="226"/>
      <c r="BP416" s="226"/>
    </row>
    <row r="417" spans="2:68" s="214" customFormat="1">
      <c r="B417" s="342"/>
      <c r="C417" s="342"/>
      <c r="D417" s="342"/>
      <c r="E417" s="342"/>
      <c r="F417" s="342"/>
      <c r="L417" s="226"/>
      <c r="M417" s="226"/>
      <c r="N417" s="226"/>
      <c r="O417" s="226"/>
      <c r="P417" s="226"/>
      <c r="Q417" s="226"/>
      <c r="R417" s="226"/>
      <c r="S417" s="226"/>
      <c r="T417" s="226"/>
      <c r="U417" s="226"/>
      <c r="V417" s="226"/>
      <c r="W417" s="226"/>
      <c r="X417" s="226"/>
      <c r="Y417" s="226"/>
      <c r="Z417" s="226"/>
      <c r="AA417" s="226"/>
      <c r="AB417" s="226"/>
      <c r="AC417" s="226"/>
      <c r="AD417" s="226"/>
      <c r="AE417" s="226"/>
      <c r="AF417" s="226"/>
      <c r="AG417" s="226"/>
      <c r="AH417" s="226"/>
      <c r="AI417" s="226"/>
      <c r="AJ417" s="226"/>
      <c r="AK417" s="226"/>
      <c r="AL417" s="226"/>
      <c r="AM417" s="226"/>
      <c r="AN417" s="226"/>
      <c r="AO417" s="226"/>
      <c r="AP417" s="226"/>
      <c r="AQ417" s="226"/>
      <c r="AR417" s="226"/>
      <c r="AS417" s="226"/>
      <c r="AT417" s="226"/>
      <c r="AU417" s="226"/>
      <c r="AV417" s="226"/>
      <c r="AW417" s="226"/>
      <c r="AX417" s="226"/>
      <c r="AY417" s="226"/>
      <c r="AZ417" s="226"/>
      <c r="BA417" s="226"/>
      <c r="BB417" s="226"/>
      <c r="BC417" s="226"/>
      <c r="BD417" s="226"/>
      <c r="BE417" s="226"/>
      <c r="BF417" s="226"/>
      <c r="BG417" s="226"/>
      <c r="BH417" s="226"/>
      <c r="BI417" s="226"/>
      <c r="BJ417" s="226"/>
      <c r="BK417" s="226"/>
      <c r="BL417" s="226"/>
      <c r="BM417" s="226"/>
      <c r="BN417" s="226"/>
      <c r="BO417" s="226"/>
      <c r="BP417" s="226"/>
    </row>
    <row r="418" spans="2:68" s="214" customFormat="1">
      <c r="B418" s="342"/>
      <c r="C418" s="342"/>
      <c r="D418" s="342"/>
      <c r="E418" s="342"/>
      <c r="F418" s="342"/>
      <c r="L418" s="226"/>
      <c r="M418" s="226"/>
      <c r="N418" s="226"/>
      <c r="O418" s="226"/>
      <c r="P418" s="226"/>
      <c r="Q418" s="226"/>
      <c r="R418" s="226"/>
      <c r="S418" s="226"/>
      <c r="T418" s="226"/>
      <c r="U418" s="226"/>
      <c r="V418" s="226"/>
      <c r="W418" s="226"/>
      <c r="X418" s="226"/>
      <c r="Y418" s="226"/>
      <c r="Z418" s="226"/>
      <c r="AA418" s="226"/>
      <c r="AB418" s="226"/>
      <c r="AC418" s="226"/>
      <c r="AD418" s="226"/>
      <c r="AE418" s="226"/>
      <c r="AF418" s="226"/>
      <c r="AG418" s="226"/>
      <c r="AH418" s="226"/>
      <c r="AI418" s="226"/>
      <c r="AJ418" s="226"/>
      <c r="AK418" s="226"/>
      <c r="AL418" s="226"/>
      <c r="AM418" s="226"/>
      <c r="AN418" s="226"/>
      <c r="AO418" s="226"/>
      <c r="AP418" s="226"/>
      <c r="AQ418" s="226"/>
      <c r="AR418" s="226"/>
      <c r="AS418" s="226"/>
      <c r="AT418" s="226"/>
      <c r="AU418" s="226"/>
      <c r="AV418" s="226"/>
      <c r="AW418" s="226"/>
      <c r="AX418" s="226"/>
      <c r="AY418" s="226"/>
      <c r="AZ418" s="226"/>
      <c r="BA418" s="226"/>
      <c r="BB418" s="226"/>
      <c r="BC418" s="226"/>
      <c r="BD418" s="226"/>
      <c r="BE418" s="226"/>
      <c r="BF418" s="226"/>
      <c r="BG418" s="226"/>
      <c r="BH418" s="226"/>
      <c r="BI418" s="226"/>
      <c r="BJ418" s="226"/>
      <c r="BK418" s="226"/>
      <c r="BL418" s="226"/>
      <c r="BM418" s="226"/>
      <c r="BN418" s="226"/>
      <c r="BO418" s="226"/>
      <c r="BP418" s="226"/>
    </row>
    <row r="419" spans="2:68" s="214" customFormat="1">
      <c r="B419" s="342"/>
      <c r="C419" s="342"/>
      <c r="D419" s="342"/>
      <c r="E419" s="342"/>
      <c r="F419" s="342"/>
      <c r="L419" s="226"/>
      <c r="M419" s="226"/>
      <c r="N419" s="226"/>
      <c r="O419" s="226"/>
      <c r="P419" s="226"/>
      <c r="Q419" s="226"/>
      <c r="R419" s="226"/>
      <c r="S419" s="226"/>
      <c r="T419" s="226"/>
      <c r="U419" s="226"/>
      <c r="V419" s="226"/>
      <c r="W419" s="226"/>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c r="AS419" s="226"/>
      <c r="AT419" s="226"/>
      <c r="AU419" s="226"/>
      <c r="AV419" s="226"/>
      <c r="AW419" s="226"/>
      <c r="AX419" s="226"/>
      <c r="AY419" s="226"/>
      <c r="AZ419" s="226"/>
      <c r="BA419" s="226"/>
      <c r="BB419" s="226"/>
      <c r="BC419" s="226"/>
      <c r="BD419" s="226"/>
      <c r="BE419" s="226"/>
      <c r="BF419" s="226"/>
      <c r="BG419" s="226"/>
      <c r="BH419" s="226"/>
      <c r="BI419" s="226"/>
      <c r="BJ419" s="226"/>
      <c r="BK419" s="226"/>
      <c r="BL419" s="226"/>
      <c r="BM419" s="226"/>
      <c r="BN419" s="226"/>
      <c r="BO419" s="226"/>
      <c r="BP419" s="226"/>
    </row>
    <row r="420" spans="2:68" s="214" customFormat="1">
      <c r="B420" s="342"/>
      <c r="C420" s="342"/>
      <c r="D420" s="342"/>
      <c r="E420" s="342"/>
      <c r="F420" s="342"/>
      <c r="L420" s="226"/>
      <c r="M420" s="226"/>
      <c r="N420" s="226"/>
      <c r="O420" s="226"/>
      <c r="P420" s="226"/>
      <c r="Q420" s="226"/>
      <c r="R420" s="226"/>
      <c r="S420" s="226"/>
      <c r="T420" s="226"/>
      <c r="U420" s="226"/>
      <c r="V420" s="226"/>
      <c r="W420" s="226"/>
      <c r="X420" s="226"/>
      <c r="Y420" s="226"/>
      <c r="Z420" s="226"/>
      <c r="AA420" s="226"/>
      <c r="AB420" s="226"/>
      <c r="AC420" s="226"/>
      <c r="AD420" s="226"/>
      <c r="AE420" s="226"/>
      <c r="AF420" s="226"/>
      <c r="AG420" s="226"/>
      <c r="AH420" s="226"/>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226"/>
      <c r="BE420" s="226"/>
      <c r="BF420" s="226"/>
      <c r="BG420" s="226"/>
      <c r="BH420" s="226"/>
      <c r="BI420" s="226"/>
      <c r="BJ420" s="226"/>
      <c r="BK420" s="226"/>
      <c r="BL420" s="226"/>
      <c r="BM420" s="226"/>
      <c r="BN420" s="226"/>
      <c r="BO420" s="226"/>
      <c r="BP420" s="226"/>
    </row>
    <row r="421" spans="2:68" s="214" customFormat="1">
      <c r="B421" s="342"/>
      <c r="C421" s="342"/>
      <c r="D421" s="342"/>
      <c r="E421" s="342"/>
      <c r="F421" s="342"/>
      <c r="L421" s="226"/>
      <c r="M421" s="226"/>
      <c r="N421" s="226"/>
      <c r="O421" s="226"/>
      <c r="P421" s="226"/>
      <c r="Q421" s="226"/>
      <c r="R421" s="226"/>
      <c r="S421" s="226"/>
      <c r="T421" s="226"/>
      <c r="U421" s="226"/>
      <c r="V421" s="226"/>
      <c r="W421" s="226"/>
      <c r="X421" s="226"/>
      <c r="Y421" s="226"/>
      <c r="Z421" s="226"/>
      <c r="AA421" s="226"/>
      <c r="AB421" s="226"/>
      <c r="AC421" s="226"/>
      <c r="AD421" s="226"/>
      <c r="AE421" s="226"/>
      <c r="AF421" s="226"/>
      <c r="AG421" s="226"/>
      <c r="AH421" s="226"/>
      <c r="AI421" s="226"/>
      <c r="AJ421" s="226"/>
      <c r="AK421" s="226"/>
      <c r="AL421" s="226"/>
      <c r="AM421" s="226"/>
      <c r="AN421" s="226"/>
      <c r="AO421" s="226"/>
      <c r="AP421" s="226"/>
      <c r="AQ421" s="226"/>
      <c r="AR421" s="226"/>
      <c r="AS421" s="226"/>
      <c r="AT421" s="226"/>
      <c r="AU421" s="226"/>
      <c r="AV421" s="226"/>
      <c r="AW421" s="226"/>
      <c r="AX421" s="226"/>
      <c r="AY421" s="226"/>
      <c r="AZ421" s="226"/>
      <c r="BA421" s="226"/>
      <c r="BB421" s="226"/>
      <c r="BC421" s="226"/>
      <c r="BD421" s="226"/>
      <c r="BE421" s="226"/>
      <c r="BF421" s="226"/>
      <c r="BG421" s="226"/>
      <c r="BH421" s="226"/>
      <c r="BI421" s="226"/>
      <c r="BJ421" s="226"/>
      <c r="BK421" s="226"/>
      <c r="BL421" s="226"/>
      <c r="BM421" s="226"/>
      <c r="BN421" s="226"/>
      <c r="BO421" s="226"/>
      <c r="BP421" s="226"/>
    </row>
    <row r="422" spans="2:68" s="214" customFormat="1">
      <c r="B422" s="342"/>
      <c r="C422" s="342"/>
      <c r="D422" s="342"/>
      <c r="E422" s="342"/>
      <c r="F422" s="342"/>
      <c r="L422" s="226"/>
      <c r="M422" s="226"/>
      <c r="N422" s="226"/>
      <c r="O422" s="226"/>
      <c r="P422" s="226"/>
      <c r="Q422" s="226"/>
      <c r="R422" s="226"/>
      <c r="S422" s="226"/>
      <c r="T422" s="226"/>
      <c r="U422" s="226"/>
      <c r="V422" s="226"/>
      <c r="W422" s="226"/>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c r="AS422" s="226"/>
      <c r="AT422" s="226"/>
      <c r="AU422" s="226"/>
      <c r="AV422" s="226"/>
      <c r="AW422" s="226"/>
      <c r="AX422" s="226"/>
      <c r="AY422" s="226"/>
      <c r="AZ422" s="226"/>
      <c r="BA422" s="226"/>
      <c r="BB422" s="226"/>
      <c r="BC422" s="226"/>
      <c r="BD422" s="226"/>
      <c r="BE422" s="226"/>
      <c r="BF422" s="226"/>
      <c r="BG422" s="226"/>
      <c r="BH422" s="226"/>
      <c r="BI422" s="226"/>
      <c r="BJ422" s="226"/>
      <c r="BK422" s="226"/>
      <c r="BL422" s="226"/>
      <c r="BM422" s="226"/>
      <c r="BN422" s="226"/>
      <c r="BO422" s="226"/>
      <c r="BP422" s="226"/>
    </row>
    <row r="423" spans="2:68" s="214" customFormat="1">
      <c r="B423" s="342"/>
      <c r="C423" s="342"/>
      <c r="D423" s="342"/>
      <c r="E423" s="342"/>
      <c r="F423" s="342"/>
      <c r="L423" s="226"/>
      <c r="M423" s="226"/>
      <c r="N423" s="226"/>
      <c r="O423" s="226"/>
      <c r="P423" s="226"/>
      <c r="Q423" s="226"/>
      <c r="R423" s="226"/>
      <c r="S423" s="226"/>
      <c r="T423" s="226"/>
      <c r="U423" s="226"/>
      <c r="V423" s="226"/>
      <c r="W423" s="226"/>
      <c r="X423" s="226"/>
      <c r="Y423" s="226"/>
      <c r="Z423" s="226"/>
      <c r="AA423" s="226"/>
      <c r="AB423" s="226"/>
      <c r="AC423" s="226"/>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row>
    <row r="424" spans="2:68" s="214" customFormat="1">
      <c r="B424" s="342"/>
      <c r="C424" s="342"/>
      <c r="D424" s="342"/>
      <c r="E424" s="342"/>
      <c r="F424" s="342"/>
      <c r="L424" s="226"/>
      <c r="M424" s="226"/>
      <c r="N424" s="226"/>
      <c r="O424" s="226"/>
      <c r="P424" s="226"/>
      <c r="Q424" s="226"/>
      <c r="R424" s="226"/>
      <c r="S424" s="226"/>
      <c r="T424" s="226"/>
      <c r="U424" s="226"/>
      <c r="V424" s="226"/>
      <c r="W424" s="226"/>
      <c r="X424" s="226"/>
      <c r="Y424" s="226"/>
      <c r="Z424" s="226"/>
      <c r="AA424" s="226"/>
      <c r="AB424" s="226"/>
      <c r="AC424" s="226"/>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row>
    <row r="425" spans="2:68" s="214" customFormat="1">
      <c r="B425" s="342"/>
      <c r="C425" s="342"/>
      <c r="D425" s="342"/>
      <c r="E425" s="342"/>
      <c r="F425" s="342"/>
      <c r="L425" s="226"/>
      <c r="M425" s="226"/>
      <c r="N425" s="226"/>
      <c r="O425" s="226"/>
      <c r="P425" s="226"/>
      <c r="Q425" s="226"/>
      <c r="R425" s="226"/>
      <c r="S425" s="226"/>
      <c r="T425" s="226"/>
      <c r="U425" s="226"/>
      <c r="V425" s="226"/>
      <c r="W425" s="226"/>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26"/>
      <c r="BF425" s="226"/>
      <c r="BG425" s="226"/>
      <c r="BH425" s="226"/>
      <c r="BI425" s="226"/>
      <c r="BJ425" s="226"/>
      <c r="BK425" s="226"/>
      <c r="BL425" s="226"/>
      <c r="BM425" s="226"/>
      <c r="BN425" s="226"/>
      <c r="BO425" s="226"/>
      <c r="BP425" s="226"/>
    </row>
    <row r="426" spans="2:68" s="214" customFormat="1">
      <c r="B426" s="342"/>
      <c r="C426" s="342"/>
      <c r="D426" s="342"/>
      <c r="E426" s="342"/>
      <c r="F426" s="342"/>
      <c r="L426" s="226"/>
      <c r="M426" s="226"/>
      <c r="N426" s="226"/>
      <c r="O426" s="226"/>
      <c r="P426" s="226"/>
      <c r="Q426" s="226"/>
      <c r="R426" s="226"/>
      <c r="S426" s="226"/>
      <c r="T426" s="226"/>
      <c r="U426" s="226"/>
      <c r="V426" s="226"/>
      <c r="W426" s="226"/>
      <c r="X426" s="226"/>
      <c r="Y426" s="226"/>
      <c r="Z426" s="226"/>
      <c r="AA426" s="226"/>
      <c r="AB426" s="226"/>
      <c r="AC426" s="226"/>
      <c r="AD426" s="226"/>
      <c r="AE426" s="226"/>
      <c r="AF426" s="226"/>
      <c r="AG426" s="226"/>
      <c r="AH426" s="226"/>
      <c r="AI426" s="226"/>
      <c r="AJ426" s="226"/>
      <c r="AK426" s="226"/>
      <c r="AL426" s="226"/>
      <c r="AM426" s="226"/>
      <c r="AN426" s="226"/>
      <c r="AO426" s="226"/>
      <c r="AP426" s="226"/>
      <c r="AQ426" s="226"/>
      <c r="AR426" s="226"/>
      <c r="AS426" s="226"/>
      <c r="AT426" s="226"/>
      <c r="AU426" s="226"/>
      <c r="AV426" s="226"/>
      <c r="AW426" s="226"/>
      <c r="AX426" s="226"/>
      <c r="AY426" s="226"/>
      <c r="AZ426" s="226"/>
      <c r="BA426" s="226"/>
      <c r="BB426" s="226"/>
      <c r="BC426" s="226"/>
      <c r="BD426" s="226"/>
      <c r="BE426" s="226"/>
      <c r="BF426" s="226"/>
      <c r="BG426" s="226"/>
      <c r="BH426" s="226"/>
      <c r="BI426" s="226"/>
      <c r="BJ426" s="226"/>
      <c r="BK426" s="226"/>
      <c r="BL426" s="226"/>
      <c r="BM426" s="226"/>
      <c r="BN426" s="226"/>
      <c r="BO426" s="226"/>
      <c r="BP426" s="226"/>
    </row>
    <row r="427" spans="2:68" s="214" customFormat="1">
      <c r="B427" s="342"/>
      <c r="C427" s="342"/>
      <c r="D427" s="342"/>
      <c r="E427" s="342"/>
      <c r="F427" s="342"/>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6"/>
      <c r="AY427" s="226"/>
      <c r="AZ427" s="226"/>
      <c r="BA427" s="226"/>
      <c r="BB427" s="226"/>
      <c r="BC427" s="226"/>
      <c r="BD427" s="226"/>
      <c r="BE427" s="226"/>
      <c r="BF427" s="226"/>
      <c r="BG427" s="226"/>
      <c r="BH427" s="226"/>
      <c r="BI427" s="226"/>
      <c r="BJ427" s="226"/>
      <c r="BK427" s="226"/>
      <c r="BL427" s="226"/>
      <c r="BM427" s="226"/>
      <c r="BN427" s="226"/>
      <c r="BO427" s="226"/>
      <c r="BP427" s="226"/>
    </row>
    <row r="428" spans="2:68" s="214" customFormat="1">
      <c r="B428" s="342"/>
      <c r="C428" s="342"/>
      <c r="D428" s="342"/>
      <c r="E428" s="342"/>
      <c r="F428" s="342"/>
      <c r="L428" s="226"/>
      <c r="M428" s="226"/>
      <c r="N428" s="226"/>
      <c r="O428" s="226"/>
      <c r="P428" s="226"/>
      <c r="Q428" s="226"/>
      <c r="R428" s="226"/>
      <c r="S428" s="226"/>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6"/>
      <c r="AY428" s="226"/>
      <c r="AZ428" s="226"/>
      <c r="BA428" s="226"/>
      <c r="BB428" s="226"/>
      <c r="BC428" s="226"/>
      <c r="BD428" s="226"/>
      <c r="BE428" s="226"/>
      <c r="BF428" s="226"/>
      <c r="BG428" s="226"/>
      <c r="BH428" s="226"/>
      <c r="BI428" s="226"/>
      <c r="BJ428" s="226"/>
      <c r="BK428" s="226"/>
      <c r="BL428" s="226"/>
      <c r="BM428" s="226"/>
      <c r="BN428" s="226"/>
      <c r="BO428" s="226"/>
      <c r="BP428" s="226"/>
    </row>
    <row r="429" spans="2:68" s="214" customFormat="1">
      <c r="B429" s="342"/>
      <c r="C429" s="342"/>
      <c r="D429" s="342"/>
      <c r="E429" s="342"/>
      <c r="F429" s="342"/>
      <c r="L429" s="226"/>
      <c r="M429" s="226"/>
      <c r="N429" s="226"/>
      <c r="O429" s="226"/>
      <c r="P429" s="226"/>
      <c r="Q429" s="226"/>
      <c r="R429" s="226"/>
      <c r="S429" s="226"/>
      <c r="T429" s="226"/>
      <c r="U429" s="226"/>
      <c r="V429" s="226"/>
      <c r="W429" s="226"/>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c r="AS429" s="226"/>
      <c r="AT429" s="226"/>
      <c r="AU429" s="226"/>
      <c r="AV429" s="226"/>
      <c r="AW429" s="226"/>
      <c r="AX429" s="226"/>
      <c r="AY429" s="226"/>
      <c r="AZ429" s="226"/>
      <c r="BA429" s="226"/>
      <c r="BB429" s="226"/>
      <c r="BC429" s="226"/>
      <c r="BD429" s="226"/>
      <c r="BE429" s="226"/>
      <c r="BF429" s="226"/>
      <c r="BG429" s="226"/>
      <c r="BH429" s="226"/>
      <c r="BI429" s="226"/>
      <c r="BJ429" s="226"/>
      <c r="BK429" s="226"/>
      <c r="BL429" s="226"/>
      <c r="BM429" s="226"/>
      <c r="BN429" s="226"/>
      <c r="BO429" s="226"/>
      <c r="BP429" s="226"/>
    </row>
    <row r="430" spans="2:68" s="214" customFormat="1">
      <c r="B430" s="342"/>
      <c r="C430" s="342"/>
      <c r="D430" s="342"/>
      <c r="E430" s="342"/>
      <c r="F430" s="342"/>
      <c r="L430" s="226"/>
      <c r="M430" s="226"/>
      <c r="N430" s="226"/>
      <c r="O430" s="226"/>
      <c r="P430" s="226"/>
      <c r="Q430" s="226"/>
      <c r="R430" s="226"/>
      <c r="S430" s="226"/>
      <c r="T430" s="226"/>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6"/>
      <c r="AY430" s="226"/>
      <c r="AZ430" s="226"/>
      <c r="BA430" s="226"/>
      <c r="BB430" s="226"/>
      <c r="BC430" s="226"/>
      <c r="BD430" s="226"/>
      <c r="BE430" s="226"/>
      <c r="BF430" s="226"/>
      <c r="BG430" s="226"/>
      <c r="BH430" s="226"/>
      <c r="BI430" s="226"/>
      <c r="BJ430" s="226"/>
      <c r="BK430" s="226"/>
      <c r="BL430" s="226"/>
      <c r="BM430" s="226"/>
      <c r="BN430" s="226"/>
      <c r="BO430" s="226"/>
      <c r="BP430" s="226"/>
    </row>
    <row r="431" spans="2:68" s="214" customFormat="1">
      <c r="B431" s="342"/>
      <c r="C431" s="342"/>
      <c r="D431" s="342"/>
      <c r="E431" s="342"/>
      <c r="F431" s="342"/>
      <c r="L431" s="226"/>
      <c r="M431" s="226"/>
      <c r="N431" s="226"/>
      <c r="O431" s="226"/>
      <c r="P431" s="226"/>
      <c r="Q431" s="226"/>
      <c r="R431" s="226"/>
      <c r="S431" s="226"/>
      <c r="T431" s="226"/>
      <c r="U431" s="226"/>
      <c r="V431" s="226"/>
      <c r="W431" s="226"/>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c r="AS431" s="226"/>
      <c r="AT431" s="226"/>
      <c r="AU431" s="226"/>
      <c r="AV431" s="226"/>
      <c r="AW431" s="226"/>
      <c r="AX431" s="226"/>
      <c r="AY431" s="226"/>
      <c r="AZ431" s="226"/>
      <c r="BA431" s="226"/>
      <c r="BB431" s="226"/>
      <c r="BC431" s="226"/>
      <c r="BD431" s="226"/>
      <c r="BE431" s="226"/>
      <c r="BF431" s="226"/>
      <c r="BG431" s="226"/>
      <c r="BH431" s="226"/>
      <c r="BI431" s="226"/>
      <c r="BJ431" s="226"/>
      <c r="BK431" s="226"/>
      <c r="BL431" s="226"/>
      <c r="BM431" s="226"/>
      <c r="BN431" s="226"/>
      <c r="BO431" s="226"/>
      <c r="BP431" s="226"/>
    </row>
    <row r="432" spans="2:68" s="214" customFormat="1">
      <c r="B432" s="342"/>
      <c r="C432" s="342"/>
      <c r="D432" s="342"/>
      <c r="E432" s="342"/>
      <c r="F432" s="342"/>
      <c r="L432" s="226"/>
      <c r="M432" s="226"/>
      <c r="N432" s="226"/>
      <c r="O432" s="226"/>
      <c r="P432" s="226"/>
      <c r="Q432" s="226"/>
      <c r="R432" s="226"/>
      <c r="S432" s="226"/>
      <c r="T432" s="226"/>
      <c r="U432" s="226"/>
      <c r="V432" s="226"/>
      <c r="W432" s="226"/>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c r="AS432" s="226"/>
      <c r="AT432" s="226"/>
      <c r="AU432" s="226"/>
      <c r="AV432" s="226"/>
      <c r="AW432" s="226"/>
      <c r="AX432" s="226"/>
      <c r="AY432" s="226"/>
      <c r="AZ432" s="226"/>
      <c r="BA432" s="226"/>
      <c r="BB432" s="226"/>
      <c r="BC432" s="226"/>
      <c r="BD432" s="226"/>
      <c r="BE432" s="226"/>
      <c r="BF432" s="226"/>
      <c r="BG432" s="226"/>
      <c r="BH432" s="226"/>
      <c r="BI432" s="226"/>
      <c r="BJ432" s="226"/>
      <c r="BK432" s="226"/>
      <c r="BL432" s="226"/>
      <c r="BM432" s="226"/>
      <c r="BN432" s="226"/>
      <c r="BO432" s="226"/>
      <c r="BP432" s="226"/>
    </row>
    <row r="433" spans="2:68" s="214" customFormat="1">
      <c r="B433" s="342"/>
      <c r="C433" s="342"/>
      <c r="D433" s="342"/>
      <c r="E433" s="342"/>
      <c r="F433" s="342"/>
      <c r="L433" s="226"/>
      <c r="M433" s="226"/>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226"/>
      <c r="BE433" s="226"/>
      <c r="BF433" s="226"/>
      <c r="BG433" s="226"/>
      <c r="BH433" s="226"/>
      <c r="BI433" s="226"/>
      <c r="BJ433" s="226"/>
      <c r="BK433" s="226"/>
      <c r="BL433" s="226"/>
      <c r="BM433" s="226"/>
      <c r="BN433" s="226"/>
      <c r="BO433" s="226"/>
      <c r="BP433" s="226"/>
    </row>
    <row r="434" spans="2:68" s="214" customFormat="1">
      <c r="B434" s="342"/>
      <c r="C434" s="342"/>
      <c r="D434" s="342"/>
      <c r="E434" s="342"/>
      <c r="F434" s="342"/>
      <c r="L434" s="226"/>
      <c r="M434" s="226"/>
      <c r="N434" s="226"/>
      <c r="O434" s="226"/>
      <c r="P434" s="226"/>
      <c r="Q434" s="226"/>
      <c r="R434" s="226"/>
      <c r="S434" s="226"/>
      <c r="T434" s="226"/>
      <c r="U434" s="226"/>
      <c r="V434" s="226"/>
      <c r="W434" s="226"/>
      <c r="X434" s="226"/>
      <c r="Y434" s="226"/>
      <c r="Z434" s="226"/>
      <c r="AA434" s="226"/>
      <c r="AB434" s="226"/>
      <c r="AC434" s="226"/>
      <c r="AD434" s="226"/>
      <c r="AE434" s="226"/>
      <c r="AF434" s="226"/>
      <c r="AG434" s="226"/>
      <c r="AH434" s="226"/>
      <c r="AI434" s="226"/>
      <c r="AJ434" s="226"/>
      <c r="AK434" s="226"/>
      <c r="AL434" s="226"/>
      <c r="AM434" s="226"/>
      <c r="AN434" s="226"/>
      <c r="AO434" s="226"/>
      <c r="AP434" s="226"/>
      <c r="AQ434" s="226"/>
      <c r="AR434" s="226"/>
      <c r="AS434" s="226"/>
      <c r="AT434" s="226"/>
      <c r="AU434" s="226"/>
      <c r="AV434" s="226"/>
      <c r="AW434" s="226"/>
      <c r="AX434" s="226"/>
      <c r="AY434" s="226"/>
      <c r="AZ434" s="226"/>
      <c r="BA434" s="226"/>
      <c r="BB434" s="226"/>
      <c r="BC434" s="226"/>
      <c r="BD434" s="226"/>
      <c r="BE434" s="226"/>
      <c r="BF434" s="226"/>
      <c r="BG434" s="226"/>
      <c r="BH434" s="226"/>
      <c r="BI434" s="226"/>
      <c r="BJ434" s="226"/>
      <c r="BK434" s="226"/>
      <c r="BL434" s="226"/>
      <c r="BM434" s="226"/>
      <c r="BN434" s="226"/>
      <c r="BO434" s="226"/>
      <c r="BP434" s="226"/>
    </row>
    <row r="435" spans="2:68" s="214" customFormat="1">
      <c r="B435" s="342"/>
      <c r="C435" s="342"/>
      <c r="D435" s="342"/>
      <c r="E435" s="342"/>
      <c r="F435" s="342"/>
      <c r="L435" s="226"/>
      <c r="M435" s="226"/>
      <c r="N435" s="226"/>
      <c r="O435" s="226"/>
      <c r="P435" s="226"/>
      <c r="Q435" s="226"/>
      <c r="R435" s="226"/>
      <c r="S435" s="226"/>
      <c r="T435" s="226"/>
      <c r="U435" s="226"/>
      <c r="V435" s="226"/>
      <c r="W435" s="226"/>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c r="AS435" s="226"/>
      <c r="AT435" s="226"/>
      <c r="AU435" s="226"/>
      <c r="AV435" s="226"/>
      <c r="AW435" s="226"/>
      <c r="AX435" s="226"/>
      <c r="AY435" s="226"/>
      <c r="AZ435" s="226"/>
      <c r="BA435" s="226"/>
      <c r="BB435" s="226"/>
      <c r="BC435" s="226"/>
      <c r="BD435" s="226"/>
      <c r="BE435" s="226"/>
      <c r="BF435" s="226"/>
      <c r="BG435" s="226"/>
      <c r="BH435" s="226"/>
      <c r="BI435" s="226"/>
      <c r="BJ435" s="226"/>
      <c r="BK435" s="226"/>
      <c r="BL435" s="226"/>
      <c r="BM435" s="226"/>
      <c r="BN435" s="226"/>
      <c r="BO435" s="226"/>
      <c r="BP435" s="226"/>
    </row>
    <row r="436" spans="2:68" s="214" customFormat="1">
      <c r="B436" s="342"/>
      <c r="C436" s="342"/>
      <c r="D436" s="342"/>
      <c r="E436" s="342"/>
      <c r="F436" s="342"/>
      <c r="L436" s="226"/>
      <c r="M436" s="226"/>
      <c r="N436" s="226"/>
      <c r="O436" s="226"/>
      <c r="P436" s="226"/>
      <c r="Q436" s="226"/>
      <c r="R436" s="226"/>
      <c r="S436" s="226"/>
      <c r="T436" s="226"/>
      <c r="U436" s="226"/>
      <c r="V436" s="226"/>
      <c r="W436" s="22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c r="AS436" s="226"/>
      <c r="AT436" s="226"/>
      <c r="AU436" s="226"/>
      <c r="AV436" s="226"/>
      <c r="AW436" s="226"/>
      <c r="AX436" s="226"/>
      <c r="AY436" s="226"/>
      <c r="AZ436" s="226"/>
      <c r="BA436" s="226"/>
      <c r="BB436" s="226"/>
      <c r="BC436" s="226"/>
      <c r="BD436" s="226"/>
      <c r="BE436" s="226"/>
      <c r="BF436" s="226"/>
      <c r="BG436" s="226"/>
      <c r="BH436" s="226"/>
      <c r="BI436" s="226"/>
      <c r="BJ436" s="226"/>
      <c r="BK436" s="226"/>
      <c r="BL436" s="226"/>
      <c r="BM436" s="226"/>
      <c r="BN436" s="226"/>
      <c r="BO436" s="226"/>
      <c r="BP436" s="226"/>
    </row>
    <row r="437" spans="2:68" s="214" customFormat="1">
      <c r="B437" s="342"/>
      <c r="C437" s="342"/>
      <c r="D437" s="342"/>
      <c r="E437" s="342"/>
      <c r="F437" s="342"/>
      <c r="L437" s="226"/>
      <c r="M437" s="226"/>
      <c r="N437" s="226"/>
      <c r="O437" s="226"/>
      <c r="P437" s="226"/>
      <c r="Q437" s="226"/>
      <c r="R437" s="226"/>
      <c r="S437" s="226"/>
      <c r="T437" s="226"/>
      <c r="U437" s="226"/>
      <c r="V437" s="226"/>
      <c r="W437" s="226"/>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c r="AS437" s="226"/>
      <c r="AT437" s="226"/>
      <c r="AU437" s="226"/>
      <c r="AV437" s="226"/>
      <c r="AW437" s="226"/>
      <c r="AX437" s="226"/>
      <c r="AY437" s="226"/>
      <c r="AZ437" s="226"/>
      <c r="BA437" s="226"/>
      <c r="BB437" s="226"/>
      <c r="BC437" s="226"/>
      <c r="BD437" s="226"/>
      <c r="BE437" s="226"/>
      <c r="BF437" s="226"/>
      <c r="BG437" s="226"/>
      <c r="BH437" s="226"/>
      <c r="BI437" s="226"/>
      <c r="BJ437" s="226"/>
      <c r="BK437" s="226"/>
      <c r="BL437" s="226"/>
      <c r="BM437" s="226"/>
      <c r="BN437" s="226"/>
      <c r="BO437" s="226"/>
      <c r="BP437" s="226"/>
    </row>
    <row r="438" spans="2:68" s="214" customFormat="1">
      <c r="B438" s="342"/>
      <c r="C438" s="342"/>
      <c r="D438" s="342"/>
      <c r="E438" s="342"/>
      <c r="F438" s="342"/>
      <c r="L438" s="226"/>
      <c r="M438" s="226"/>
      <c r="N438" s="226"/>
      <c r="O438" s="226"/>
      <c r="P438" s="226"/>
      <c r="Q438" s="226"/>
      <c r="R438" s="226"/>
      <c r="S438" s="226"/>
      <c r="T438" s="226"/>
      <c r="U438" s="226"/>
      <c r="V438" s="226"/>
      <c r="W438" s="226"/>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c r="AS438" s="226"/>
      <c r="AT438" s="226"/>
      <c r="AU438" s="226"/>
      <c r="AV438" s="226"/>
      <c r="AW438" s="226"/>
      <c r="AX438" s="226"/>
      <c r="AY438" s="226"/>
      <c r="AZ438" s="226"/>
      <c r="BA438" s="226"/>
      <c r="BB438" s="226"/>
      <c r="BC438" s="226"/>
      <c r="BD438" s="226"/>
      <c r="BE438" s="226"/>
      <c r="BF438" s="226"/>
      <c r="BG438" s="226"/>
      <c r="BH438" s="226"/>
      <c r="BI438" s="226"/>
      <c r="BJ438" s="226"/>
      <c r="BK438" s="226"/>
      <c r="BL438" s="226"/>
      <c r="BM438" s="226"/>
      <c r="BN438" s="226"/>
      <c r="BO438" s="226"/>
      <c r="BP438" s="226"/>
    </row>
    <row r="439" spans="2:68" s="214" customFormat="1">
      <c r="B439" s="342"/>
      <c r="C439" s="342"/>
      <c r="D439" s="342"/>
      <c r="E439" s="342"/>
      <c r="F439" s="342"/>
      <c r="L439" s="226"/>
      <c r="M439" s="226"/>
      <c r="N439" s="226"/>
      <c r="O439" s="226"/>
      <c r="P439" s="226"/>
      <c r="Q439" s="226"/>
      <c r="R439" s="226"/>
      <c r="S439" s="226"/>
      <c r="T439" s="226"/>
      <c r="U439" s="226"/>
      <c r="V439" s="226"/>
      <c r="W439" s="226"/>
      <c r="X439" s="226"/>
      <c r="Y439" s="226"/>
      <c r="Z439" s="226"/>
      <c r="AA439" s="226"/>
      <c r="AB439" s="226"/>
      <c r="AC439" s="226"/>
      <c r="AD439" s="226"/>
      <c r="AE439" s="226"/>
      <c r="AF439" s="226"/>
      <c r="AG439" s="226"/>
      <c r="AH439" s="226"/>
      <c r="AI439" s="226"/>
      <c r="AJ439" s="226"/>
      <c r="AK439" s="226"/>
      <c r="AL439" s="226"/>
      <c r="AM439" s="226"/>
      <c r="AN439" s="226"/>
      <c r="AO439" s="226"/>
      <c r="AP439" s="226"/>
      <c r="AQ439" s="226"/>
      <c r="AR439" s="226"/>
      <c r="AS439" s="226"/>
      <c r="AT439" s="226"/>
      <c r="AU439" s="226"/>
      <c r="AV439" s="226"/>
      <c r="AW439" s="226"/>
      <c r="AX439" s="226"/>
      <c r="AY439" s="226"/>
      <c r="AZ439" s="226"/>
      <c r="BA439" s="226"/>
      <c r="BB439" s="226"/>
      <c r="BC439" s="226"/>
      <c r="BD439" s="226"/>
      <c r="BE439" s="226"/>
      <c r="BF439" s="226"/>
      <c r="BG439" s="226"/>
      <c r="BH439" s="226"/>
      <c r="BI439" s="226"/>
      <c r="BJ439" s="226"/>
      <c r="BK439" s="226"/>
      <c r="BL439" s="226"/>
      <c r="BM439" s="226"/>
      <c r="BN439" s="226"/>
      <c r="BO439" s="226"/>
      <c r="BP439" s="226"/>
    </row>
    <row r="440" spans="2:68" s="214" customFormat="1">
      <c r="B440" s="342"/>
      <c r="C440" s="342"/>
      <c r="D440" s="342"/>
      <c r="E440" s="342"/>
      <c r="F440" s="342"/>
      <c r="L440" s="226"/>
      <c r="M440" s="226"/>
      <c r="N440" s="226"/>
      <c r="O440" s="226"/>
      <c r="P440" s="226"/>
      <c r="Q440" s="226"/>
      <c r="R440" s="226"/>
      <c r="S440" s="226"/>
      <c r="T440" s="226"/>
      <c r="U440" s="226"/>
      <c r="V440" s="226"/>
      <c r="W440" s="226"/>
      <c r="X440" s="226"/>
      <c r="Y440" s="226"/>
      <c r="Z440" s="226"/>
      <c r="AA440" s="226"/>
      <c r="AB440" s="226"/>
      <c r="AC440" s="226"/>
      <c r="AD440" s="226"/>
      <c r="AE440" s="226"/>
      <c r="AF440" s="226"/>
      <c r="AG440" s="226"/>
      <c r="AH440" s="226"/>
      <c r="AI440" s="226"/>
      <c r="AJ440" s="226"/>
      <c r="AK440" s="226"/>
      <c r="AL440" s="226"/>
      <c r="AM440" s="226"/>
      <c r="AN440" s="226"/>
      <c r="AO440" s="226"/>
      <c r="AP440" s="226"/>
      <c r="AQ440" s="226"/>
      <c r="AR440" s="226"/>
      <c r="AS440" s="226"/>
      <c r="AT440" s="226"/>
      <c r="AU440" s="226"/>
      <c r="AV440" s="226"/>
      <c r="AW440" s="226"/>
      <c r="AX440" s="226"/>
      <c r="AY440" s="226"/>
      <c r="AZ440" s="226"/>
      <c r="BA440" s="226"/>
      <c r="BB440" s="226"/>
      <c r="BC440" s="226"/>
      <c r="BD440" s="226"/>
      <c r="BE440" s="226"/>
      <c r="BF440" s="226"/>
      <c r="BG440" s="226"/>
      <c r="BH440" s="226"/>
      <c r="BI440" s="226"/>
      <c r="BJ440" s="226"/>
      <c r="BK440" s="226"/>
      <c r="BL440" s="226"/>
      <c r="BM440" s="226"/>
      <c r="BN440" s="226"/>
      <c r="BO440" s="226"/>
      <c r="BP440" s="226"/>
    </row>
    <row r="441" spans="2:68" s="214" customFormat="1">
      <c r="B441" s="342"/>
      <c r="C441" s="342"/>
      <c r="D441" s="342"/>
      <c r="E441" s="342"/>
      <c r="F441" s="342"/>
      <c r="L441" s="226"/>
      <c r="M441" s="226"/>
      <c r="N441" s="226"/>
      <c r="O441" s="226"/>
      <c r="P441" s="226"/>
      <c r="Q441" s="226"/>
      <c r="R441" s="226"/>
      <c r="S441" s="226"/>
      <c r="T441" s="226"/>
      <c r="U441" s="226"/>
      <c r="V441" s="226"/>
      <c r="W441" s="226"/>
      <c r="X441" s="226"/>
      <c r="Y441" s="226"/>
      <c r="Z441" s="226"/>
      <c r="AA441" s="226"/>
      <c r="AB441" s="226"/>
      <c r="AC441" s="226"/>
      <c r="AD441" s="226"/>
      <c r="AE441" s="226"/>
      <c r="AF441" s="226"/>
      <c r="AG441" s="226"/>
      <c r="AH441" s="226"/>
      <c r="AI441" s="226"/>
      <c r="AJ441" s="226"/>
      <c r="AK441" s="226"/>
      <c r="AL441" s="226"/>
      <c r="AM441" s="226"/>
      <c r="AN441" s="226"/>
      <c r="AO441" s="226"/>
      <c r="AP441" s="226"/>
      <c r="AQ441" s="226"/>
      <c r="AR441" s="226"/>
      <c r="AS441" s="226"/>
      <c r="AT441" s="226"/>
      <c r="AU441" s="226"/>
      <c r="AV441" s="226"/>
      <c r="AW441" s="226"/>
      <c r="AX441" s="226"/>
      <c r="AY441" s="226"/>
      <c r="AZ441" s="226"/>
      <c r="BA441" s="226"/>
      <c r="BB441" s="226"/>
      <c r="BC441" s="226"/>
      <c r="BD441" s="226"/>
      <c r="BE441" s="226"/>
      <c r="BF441" s="226"/>
      <c r="BG441" s="226"/>
      <c r="BH441" s="226"/>
      <c r="BI441" s="226"/>
      <c r="BJ441" s="226"/>
      <c r="BK441" s="226"/>
      <c r="BL441" s="226"/>
      <c r="BM441" s="226"/>
      <c r="BN441" s="226"/>
      <c r="BO441" s="226"/>
      <c r="BP441" s="226"/>
    </row>
    <row r="442" spans="2:68" s="214" customFormat="1">
      <c r="B442" s="342"/>
      <c r="C442" s="342"/>
      <c r="D442" s="342"/>
      <c r="E442" s="342"/>
      <c r="F442" s="342"/>
      <c r="L442" s="226"/>
      <c r="M442" s="226"/>
      <c r="N442" s="226"/>
      <c r="O442" s="226"/>
      <c r="P442" s="226"/>
      <c r="Q442" s="226"/>
      <c r="R442" s="226"/>
      <c r="S442" s="226"/>
      <c r="T442" s="226"/>
      <c r="U442" s="226"/>
      <c r="V442" s="226"/>
      <c r="W442" s="226"/>
      <c r="X442" s="226"/>
      <c r="Y442" s="226"/>
      <c r="Z442" s="226"/>
      <c r="AA442" s="226"/>
      <c r="AB442" s="226"/>
      <c r="AC442" s="226"/>
      <c r="AD442" s="226"/>
      <c r="AE442" s="226"/>
      <c r="AF442" s="226"/>
      <c r="AG442" s="226"/>
      <c r="AH442" s="226"/>
      <c r="AI442" s="226"/>
      <c r="AJ442" s="226"/>
      <c r="AK442" s="226"/>
      <c r="AL442" s="226"/>
      <c r="AM442" s="226"/>
      <c r="AN442" s="226"/>
      <c r="AO442" s="226"/>
      <c r="AP442" s="226"/>
      <c r="AQ442" s="226"/>
      <c r="AR442" s="226"/>
      <c r="AS442" s="226"/>
      <c r="AT442" s="226"/>
      <c r="AU442" s="226"/>
      <c r="AV442" s="226"/>
      <c r="AW442" s="226"/>
      <c r="AX442" s="226"/>
      <c r="AY442" s="226"/>
      <c r="AZ442" s="226"/>
      <c r="BA442" s="226"/>
      <c r="BB442" s="226"/>
      <c r="BC442" s="226"/>
      <c r="BD442" s="226"/>
      <c r="BE442" s="226"/>
      <c r="BF442" s="226"/>
      <c r="BG442" s="226"/>
      <c r="BH442" s="226"/>
      <c r="BI442" s="226"/>
      <c r="BJ442" s="226"/>
      <c r="BK442" s="226"/>
      <c r="BL442" s="226"/>
      <c r="BM442" s="226"/>
      <c r="BN442" s="226"/>
      <c r="BO442" s="226"/>
      <c r="BP442" s="226"/>
    </row>
    <row r="443" spans="2:68" s="214" customFormat="1">
      <c r="B443" s="342"/>
      <c r="C443" s="342"/>
      <c r="D443" s="342"/>
      <c r="E443" s="342"/>
      <c r="F443" s="342"/>
      <c r="L443" s="226"/>
      <c r="M443" s="226"/>
      <c r="N443" s="226"/>
      <c r="O443" s="226"/>
      <c r="P443" s="226"/>
      <c r="Q443" s="226"/>
      <c r="R443" s="226"/>
      <c r="S443" s="226"/>
      <c r="T443" s="226"/>
      <c r="U443" s="226"/>
      <c r="V443" s="226"/>
      <c r="W443" s="226"/>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c r="AS443" s="226"/>
      <c r="AT443" s="226"/>
      <c r="AU443" s="226"/>
      <c r="AV443" s="226"/>
      <c r="AW443" s="226"/>
      <c r="AX443" s="226"/>
      <c r="AY443" s="226"/>
      <c r="AZ443" s="226"/>
      <c r="BA443" s="226"/>
      <c r="BB443" s="226"/>
      <c r="BC443" s="226"/>
      <c r="BD443" s="226"/>
      <c r="BE443" s="226"/>
      <c r="BF443" s="226"/>
      <c r="BG443" s="226"/>
      <c r="BH443" s="226"/>
      <c r="BI443" s="226"/>
      <c r="BJ443" s="226"/>
      <c r="BK443" s="226"/>
      <c r="BL443" s="226"/>
      <c r="BM443" s="226"/>
      <c r="BN443" s="226"/>
      <c r="BO443" s="226"/>
      <c r="BP443" s="226"/>
    </row>
    <row r="444" spans="2:68" s="214" customFormat="1">
      <c r="B444" s="342"/>
      <c r="C444" s="342"/>
      <c r="D444" s="342"/>
      <c r="E444" s="342"/>
      <c r="F444" s="342"/>
      <c r="L444" s="226"/>
      <c r="M444" s="226"/>
      <c r="N444" s="226"/>
      <c r="O444" s="226"/>
      <c r="P444" s="226"/>
      <c r="Q444" s="226"/>
      <c r="R444" s="226"/>
      <c r="S444" s="226"/>
      <c r="T444" s="226"/>
      <c r="U444" s="226"/>
      <c r="V444" s="226"/>
      <c r="W444" s="226"/>
      <c r="X444" s="226"/>
      <c r="Y444" s="226"/>
      <c r="Z444" s="226"/>
      <c r="AA444" s="226"/>
      <c r="AB444" s="226"/>
      <c r="AC444" s="226"/>
      <c r="AD444" s="226"/>
      <c r="AE444" s="226"/>
      <c r="AF444" s="226"/>
      <c r="AG444" s="226"/>
      <c r="AH444" s="226"/>
      <c r="AI444" s="226"/>
      <c r="AJ444" s="226"/>
      <c r="AK444" s="226"/>
      <c r="AL444" s="226"/>
      <c r="AM444" s="226"/>
      <c r="AN444" s="226"/>
      <c r="AO444" s="226"/>
      <c r="AP444" s="226"/>
      <c r="AQ444" s="226"/>
      <c r="AR444" s="226"/>
      <c r="AS444" s="226"/>
      <c r="AT444" s="226"/>
      <c r="AU444" s="226"/>
      <c r="AV444" s="226"/>
      <c r="AW444" s="226"/>
      <c r="AX444" s="226"/>
      <c r="AY444" s="226"/>
      <c r="AZ444" s="226"/>
      <c r="BA444" s="226"/>
      <c r="BB444" s="226"/>
      <c r="BC444" s="226"/>
      <c r="BD444" s="226"/>
      <c r="BE444" s="226"/>
      <c r="BF444" s="226"/>
      <c r="BG444" s="226"/>
      <c r="BH444" s="226"/>
      <c r="BI444" s="226"/>
      <c r="BJ444" s="226"/>
      <c r="BK444" s="226"/>
      <c r="BL444" s="226"/>
      <c r="BM444" s="226"/>
      <c r="BN444" s="226"/>
      <c r="BO444" s="226"/>
      <c r="BP444" s="226"/>
    </row>
    <row r="445" spans="2:68" s="214" customFormat="1">
      <c r="B445" s="342"/>
      <c r="C445" s="342"/>
      <c r="D445" s="342"/>
      <c r="E445" s="342"/>
      <c r="F445" s="342"/>
      <c r="L445" s="226"/>
      <c r="M445" s="226"/>
      <c r="N445" s="226"/>
      <c r="O445" s="226"/>
      <c r="P445" s="226"/>
      <c r="Q445" s="226"/>
      <c r="R445" s="226"/>
      <c r="S445" s="226"/>
      <c r="T445" s="226"/>
      <c r="U445" s="226"/>
      <c r="V445" s="226"/>
      <c r="W445" s="226"/>
      <c r="X445" s="226"/>
      <c r="Y445" s="226"/>
      <c r="Z445" s="226"/>
      <c r="AA445" s="226"/>
      <c r="AB445" s="226"/>
      <c r="AC445" s="226"/>
      <c r="AD445" s="226"/>
      <c r="AE445" s="226"/>
      <c r="AF445" s="226"/>
      <c r="AG445" s="226"/>
      <c r="AH445" s="226"/>
      <c r="AI445" s="226"/>
      <c r="AJ445" s="226"/>
      <c r="AK445" s="226"/>
      <c r="AL445" s="226"/>
      <c r="AM445" s="226"/>
      <c r="AN445" s="226"/>
      <c r="AO445" s="226"/>
      <c r="AP445" s="226"/>
      <c r="AQ445" s="226"/>
      <c r="AR445" s="226"/>
      <c r="AS445" s="226"/>
      <c r="AT445" s="226"/>
      <c r="AU445" s="226"/>
      <c r="AV445" s="226"/>
      <c r="AW445" s="226"/>
      <c r="AX445" s="226"/>
      <c r="AY445" s="226"/>
      <c r="AZ445" s="226"/>
      <c r="BA445" s="226"/>
      <c r="BB445" s="226"/>
      <c r="BC445" s="226"/>
      <c r="BD445" s="226"/>
      <c r="BE445" s="226"/>
      <c r="BF445" s="226"/>
      <c r="BG445" s="226"/>
      <c r="BH445" s="226"/>
      <c r="BI445" s="226"/>
      <c r="BJ445" s="226"/>
      <c r="BK445" s="226"/>
      <c r="BL445" s="226"/>
      <c r="BM445" s="226"/>
      <c r="BN445" s="226"/>
      <c r="BO445" s="226"/>
      <c r="BP445" s="226"/>
    </row>
    <row r="446" spans="2:68" s="214" customFormat="1">
      <c r="B446" s="342"/>
      <c r="C446" s="342"/>
      <c r="D446" s="342"/>
      <c r="E446" s="342"/>
      <c r="F446" s="342"/>
      <c r="L446" s="226"/>
      <c r="M446" s="226"/>
      <c r="N446" s="226"/>
      <c r="O446" s="226"/>
      <c r="P446" s="226"/>
      <c r="Q446" s="226"/>
      <c r="R446" s="226"/>
      <c r="S446" s="226"/>
      <c r="T446" s="226"/>
      <c r="U446" s="226"/>
      <c r="V446" s="226"/>
      <c r="W446" s="226"/>
      <c r="X446" s="226"/>
      <c r="Y446" s="226"/>
      <c r="Z446" s="226"/>
      <c r="AA446" s="226"/>
      <c r="AB446" s="226"/>
      <c r="AC446" s="226"/>
      <c r="AD446" s="226"/>
      <c r="AE446" s="226"/>
      <c r="AF446" s="226"/>
      <c r="AG446" s="226"/>
      <c r="AH446" s="226"/>
      <c r="AI446" s="226"/>
      <c r="AJ446" s="226"/>
      <c r="AK446" s="226"/>
      <c r="AL446" s="226"/>
      <c r="AM446" s="226"/>
      <c r="AN446" s="226"/>
      <c r="AO446" s="226"/>
      <c r="AP446" s="226"/>
      <c r="AQ446" s="226"/>
      <c r="AR446" s="226"/>
      <c r="AS446" s="226"/>
      <c r="AT446" s="226"/>
      <c r="AU446" s="226"/>
      <c r="AV446" s="226"/>
      <c r="AW446" s="226"/>
      <c r="AX446" s="226"/>
      <c r="AY446" s="226"/>
      <c r="AZ446" s="226"/>
      <c r="BA446" s="226"/>
      <c r="BB446" s="226"/>
      <c r="BC446" s="226"/>
      <c r="BD446" s="226"/>
      <c r="BE446" s="226"/>
      <c r="BF446" s="226"/>
      <c r="BG446" s="226"/>
      <c r="BH446" s="226"/>
      <c r="BI446" s="226"/>
      <c r="BJ446" s="226"/>
      <c r="BK446" s="226"/>
      <c r="BL446" s="226"/>
      <c r="BM446" s="226"/>
      <c r="BN446" s="226"/>
      <c r="BO446" s="226"/>
      <c r="BP446" s="226"/>
    </row>
    <row r="447" spans="2:68" s="214" customFormat="1">
      <c r="B447" s="342"/>
      <c r="C447" s="342"/>
      <c r="D447" s="342"/>
      <c r="E447" s="342"/>
      <c r="F447" s="342"/>
      <c r="L447" s="226"/>
      <c r="M447" s="226"/>
      <c r="N447" s="226"/>
      <c r="O447" s="226"/>
      <c r="P447" s="226"/>
      <c r="Q447" s="226"/>
      <c r="R447" s="226"/>
      <c r="S447" s="226"/>
      <c r="T447" s="226"/>
      <c r="U447" s="226"/>
      <c r="V447" s="226"/>
      <c r="W447" s="226"/>
      <c r="X447" s="226"/>
      <c r="Y447" s="226"/>
      <c r="Z447" s="226"/>
      <c r="AA447" s="226"/>
      <c r="AB447" s="226"/>
      <c r="AC447" s="226"/>
      <c r="AD447" s="226"/>
      <c r="AE447" s="226"/>
      <c r="AF447" s="226"/>
      <c r="AG447" s="226"/>
      <c r="AH447" s="226"/>
      <c r="AI447" s="226"/>
      <c r="AJ447" s="226"/>
      <c r="AK447" s="226"/>
      <c r="AL447" s="226"/>
      <c r="AM447" s="226"/>
      <c r="AN447" s="226"/>
      <c r="AO447" s="226"/>
      <c r="AP447" s="226"/>
      <c r="AQ447" s="226"/>
      <c r="AR447" s="226"/>
      <c r="AS447" s="226"/>
      <c r="AT447" s="226"/>
      <c r="AU447" s="226"/>
      <c r="AV447" s="226"/>
      <c r="AW447" s="226"/>
      <c r="AX447" s="226"/>
      <c r="AY447" s="226"/>
      <c r="AZ447" s="226"/>
      <c r="BA447" s="226"/>
      <c r="BB447" s="226"/>
      <c r="BC447" s="226"/>
      <c r="BD447" s="226"/>
      <c r="BE447" s="226"/>
      <c r="BF447" s="226"/>
      <c r="BG447" s="226"/>
      <c r="BH447" s="226"/>
      <c r="BI447" s="226"/>
      <c r="BJ447" s="226"/>
      <c r="BK447" s="226"/>
      <c r="BL447" s="226"/>
      <c r="BM447" s="226"/>
      <c r="BN447" s="226"/>
      <c r="BO447" s="226"/>
      <c r="BP447" s="226"/>
    </row>
    <row r="448" spans="2:68" s="214" customFormat="1">
      <c r="B448" s="342"/>
      <c r="C448" s="342"/>
      <c r="D448" s="342"/>
      <c r="E448" s="342"/>
      <c r="F448" s="342"/>
      <c r="L448" s="226"/>
      <c r="M448" s="226"/>
      <c r="N448" s="226"/>
      <c r="O448" s="226"/>
      <c r="P448" s="226"/>
      <c r="Q448" s="226"/>
      <c r="R448" s="226"/>
      <c r="S448" s="226"/>
      <c r="T448" s="226"/>
      <c r="U448" s="226"/>
      <c r="V448" s="226"/>
      <c r="W448" s="226"/>
      <c r="X448" s="226"/>
      <c r="Y448" s="226"/>
      <c r="Z448" s="226"/>
      <c r="AA448" s="226"/>
      <c r="AB448" s="226"/>
      <c r="AC448" s="226"/>
      <c r="AD448" s="226"/>
      <c r="AE448" s="226"/>
      <c r="AF448" s="226"/>
      <c r="AG448" s="226"/>
      <c r="AH448" s="226"/>
      <c r="AI448" s="226"/>
      <c r="AJ448" s="226"/>
      <c r="AK448" s="226"/>
      <c r="AL448" s="226"/>
      <c r="AM448" s="226"/>
      <c r="AN448" s="226"/>
      <c r="AO448" s="226"/>
      <c r="AP448" s="226"/>
      <c r="AQ448" s="226"/>
      <c r="AR448" s="226"/>
      <c r="AS448" s="226"/>
      <c r="AT448" s="226"/>
      <c r="AU448" s="226"/>
      <c r="AV448" s="226"/>
      <c r="AW448" s="226"/>
      <c r="AX448" s="226"/>
      <c r="AY448" s="226"/>
      <c r="AZ448" s="226"/>
      <c r="BA448" s="226"/>
      <c r="BB448" s="226"/>
      <c r="BC448" s="226"/>
      <c r="BD448" s="226"/>
      <c r="BE448" s="226"/>
      <c r="BF448" s="226"/>
      <c r="BG448" s="226"/>
      <c r="BH448" s="226"/>
      <c r="BI448" s="226"/>
      <c r="BJ448" s="226"/>
      <c r="BK448" s="226"/>
      <c r="BL448" s="226"/>
      <c r="BM448" s="226"/>
      <c r="BN448" s="226"/>
      <c r="BO448" s="226"/>
      <c r="BP448" s="226"/>
    </row>
    <row r="449" spans="2:68" s="214" customFormat="1">
      <c r="B449" s="342"/>
      <c r="C449" s="342"/>
      <c r="D449" s="342"/>
      <c r="E449" s="342"/>
      <c r="F449" s="342"/>
      <c r="L449" s="226"/>
      <c r="M449" s="226"/>
      <c r="N449" s="226"/>
      <c r="O449" s="226"/>
      <c r="P449" s="226"/>
      <c r="Q449" s="226"/>
      <c r="R449" s="226"/>
      <c r="S449" s="226"/>
      <c r="T449" s="226"/>
      <c r="U449" s="226"/>
      <c r="V449" s="226"/>
      <c r="W449" s="226"/>
      <c r="X449" s="226"/>
      <c r="Y449" s="226"/>
      <c r="Z449" s="226"/>
      <c r="AA449" s="226"/>
      <c r="AB449" s="226"/>
      <c r="AC449" s="226"/>
      <c r="AD449" s="226"/>
      <c r="AE449" s="226"/>
      <c r="AF449" s="226"/>
      <c r="AG449" s="226"/>
      <c r="AH449" s="226"/>
      <c r="AI449" s="226"/>
      <c r="AJ449" s="226"/>
      <c r="AK449" s="226"/>
      <c r="AL449" s="226"/>
      <c r="AM449" s="226"/>
      <c r="AN449" s="226"/>
      <c r="AO449" s="226"/>
      <c r="AP449" s="226"/>
      <c r="AQ449" s="226"/>
      <c r="AR449" s="226"/>
      <c r="AS449" s="226"/>
      <c r="AT449" s="226"/>
      <c r="AU449" s="226"/>
      <c r="AV449" s="226"/>
      <c r="AW449" s="226"/>
      <c r="AX449" s="226"/>
      <c r="AY449" s="226"/>
      <c r="AZ449" s="226"/>
      <c r="BA449" s="226"/>
      <c r="BB449" s="226"/>
      <c r="BC449" s="226"/>
      <c r="BD449" s="226"/>
      <c r="BE449" s="226"/>
      <c r="BF449" s="226"/>
      <c r="BG449" s="226"/>
      <c r="BH449" s="226"/>
      <c r="BI449" s="226"/>
      <c r="BJ449" s="226"/>
      <c r="BK449" s="226"/>
      <c r="BL449" s="226"/>
      <c r="BM449" s="226"/>
      <c r="BN449" s="226"/>
      <c r="BO449" s="226"/>
      <c r="BP449" s="226"/>
    </row>
    <row r="450" spans="2:68" s="214" customFormat="1">
      <c r="B450" s="342"/>
      <c r="C450" s="342"/>
      <c r="D450" s="342"/>
      <c r="E450" s="342"/>
      <c r="F450" s="342"/>
      <c r="L450" s="226"/>
      <c r="M450" s="226"/>
      <c r="N450" s="226"/>
      <c r="O450" s="226"/>
      <c r="P450" s="226"/>
      <c r="Q450" s="226"/>
      <c r="R450" s="226"/>
      <c r="S450" s="226"/>
      <c r="T450" s="226"/>
      <c r="U450" s="226"/>
      <c r="V450" s="226"/>
      <c r="W450" s="226"/>
      <c r="X450" s="226"/>
      <c r="Y450" s="226"/>
      <c r="Z450" s="226"/>
      <c r="AA450" s="226"/>
      <c r="AB450" s="226"/>
      <c r="AC450" s="226"/>
      <c r="AD450" s="226"/>
      <c r="AE450" s="226"/>
      <c r="AF450" s="226"/>
      <c r="AG450" s="226"/>
      <c r="AH450" s="226"/>
      <c r="AI450" s="226"/>
      <c r="AJ450" s="226"/>
      <c r="AK450" s="226"/>
      <c r="AL450" s="226"/>
      <c r="AM450" s="226"/>
      <c r="AN450" s="226"/>
      <c r="AO450" s="226"/>
      <c r="AP450" s="226"/>
      <c r="AQ450" s="226"/>
      <c r="AR450" s="226"/>
      <c r="AS450" s="226"/>
      <c r="AT450" s="226"/>
      <c r="AU450" s="226"/>
      <c r="AV450" s="226"/>
      <c r="AW450" s="226"/>
      <c r="AX450" s="226"/>
      <c r="AY450" s="226"/>
      <c r="AZ450" s="226"/>
      <c r="BA450" s="226"/>
      <c r="BB450" s="226"/>
      <c r="BC450" s="226"/>
      <c r="BD450" s="226"/>
      <c r="BE450" s="226"/>
      <c r="BF450" s="226"/>
      <c r="BG450" s="226"/>
      <c r="BH450" s="226"/>
      <c r="BI450" s="226"/>
      <c r="BJ450" s="226"/>
      <c r="BK450" s="226"/>
      <c r="BL450" s="226"/>
      <c r="BM450" s="226"/>
      <c r="BN450" s="226"/>
      <c r="BO450" s="226"/>
      <c r="BP450" s="226"/>
    </row>
    <row r="451" spans="2:68" s="214" customFormat="1">
      <c r="B451" s="342"/>
      <c r="C451" s="342"/>
      <c r="D451" s="342"/>
      <c r="E451" s="342"/>
      <c r="F451" s="342"/>
      <c r="L451" s="226"/>
      <c r="M451" s="226"/>
      <c r="N451" s="226"/>
      <c r="O451" s="226"/>
      <c r="P451" s="226"/>
      <c r="Q451" s="226"/>
      <c r="R451" s="226"/>
      <c r="S451" s="226"/>
      <c r="T451" s="226"/>
      <c r="U451" s="226"/>
      <c r="V451" s="226"/>
      <c r="W451" s="226"/>
      <c r="X451" s="226"/>
      <c r="Y451" s="226"/>
      <c r="Z451" s="226"/>
      <c r="AA451" s="226"/>
      <c r="AB451" s="226"/>
      <c r="AC451" s="226"/>
      <c r="AD451" s="226"/>
      <c r="AE451" s="226"/>
      <c r="AF451" s="226"/>
      <c r="AG451" s="226"/>
      <c r="AH451" s="226"/>
      <c r="AI451" s="226"/>
      <c r="AJ451" s="226"/>
      <c r="AK451" s="226"/>
      <c r="AL451" s="226"/>
      <c r="AM451" s="226"/>
      <c r="AN451" s="226"/>
      <c r="AO451" s="226"/>
      <c r="AP451" s="226"/>
      <c r="AQ451" s="226"/>
      <c r="AR451" s="226"/>
      <c r="AS451" s="226"/>
      <c r="AT451" s="226"/>
      <c r="AU451" s="226"/>
      <c r="AV451" s="226"/>
      <c r="AW451" s="226"/>
      <c r="AX451" s="226"/>
      <c r="AY451" s="226"/>
      <c r="AZ451" s="226"/>
      <c r="BA451" s="226"/>
      <c r="BB451" s="226"/>
      <c r="BC451" s="226"/>
      <c r="BD451" s="226"/>
      <c r="BE451" s="226"/>
      <c r="BF451" s="226"/>
      <c r="BG451" s="226"/>
      <c r="BH451" s="226"/>
      <c r="BI451" s="226"/>
      <c r="BJ451" s="226"/>
      <c r="BK451" s="226"/>
      <c r="BL451" s="226"/>
      <c r="BM451" s="226"/>
      <c r="BN451" s="226"/>
      <c r="BO451" s="226"/>
      <c r="BP451" s="226"/>
    </row>
    <row r="452" spans="2:68" s="214" customFormat="1">
      <c r="B452" s="342"/>
      <c r="C452" s="342"/>
      <c r="D452" s="342"/>
      <c r="E452" s="342"/>
      <c r="F452" s="342"/>
      <c r="L452" s="226"/>
      <c r="M452" s="226"/>
      <c r="N452" s="226"/>
      <c r="O452" s="226"/>
      <c r="P452" s="226"/>
      <c r="Q452" s="226"/>
      <c r="R452" s="226"/>
      <c r="S452" s="226"/>
      <c r="T452" s="226"/>
      <c r="U452" s="226"/>
      <c r="V452" s="226"/>
      <c r="W452" s="226"/>
      <c r="X452" s="226"/>
      <c r="Y452" s="226"/>
      <c r="Z452" s="226"/>
      <c r="AA452" s="226"/>
      <c r="AB452" s="226"/>
      <c r="AC452" s="226"/>
      <c r="AD452" s="226"/>
      <c r="AE452" s="226"/>
      <c r="AF452" s="226"/>
      <c r="AG452" s="226"/>
      <c r="AH452" s="226"/>
      <c r="AI452" s="226"/>
      <c r="AJ452" s="226"/>
      <c r="AK452" s="226"/>
      <c r="AL452" s="226"/>
      <c r="AM452" s="226"/>
      <c r="AN452" s="226"/>
      <c r="AO452" s="226"/>
      <c r="AP452" s="226"/>
      <c r="AQ452" s="226"/>
      <c r="AR452" s="226"/>
      <c r="AS452" s="226"/>
      <c r="AT452" s="226"/>
      <c r="AU452" s="226"/>
      <c r="AV452" s="226"/>
      <c r="AW452" s="226"/>
      <c r="AX452" s="226"/>
      <c r="AY452" s="226"/>
      <c r="AZ452" s="226"/>
      <c r="BA452" s="226"/>
      <c r="BB452" s="226"/>
      <c r="BC452" s="226"/>
      <c r="BD452" s="226"/>
      <c r="BE452" s="226"/>
      <c r="BF452" s="226"/>
      <c r="BG452" s="226"/>
      <c r="BH452" s="226"/>
      <c r="BI452" s="226"/>
      <c r="BJ452" s="226"/>
      <c r="BK452" s="226"/>
      <c r="BL452" s="226"/>
      <c r="BM452" s="226"/>
      <c r="BN452" s="226"/>
      <c r="BO452" s="226"/>
      <c r="BP452" s="226"/>
    </row>
    <row r="453" spans="2:68" s="214" customFormat="1">
      <c r="B453" s="342"/>
      <c r="C453" s="342"/>
      <c r="D453" s="342"/>
      <c r="E453" s="342"/>
      <c r="F453" s="342"/>
      <c r="L453" s="226"/>
      <c r="M453" s="226"/>
      <c r="N453" s="226"/>
      <c r="O453" s="226"/>
      <c r="P453" s="226"/>
      <c r="Q453" s="226"/>
      <c r="R453" s="226"/>
      <c r="S453" s="226"/>
      <c r="T453" s="226"/>
      <c r="U453" s="226"/>
      <c r="V453" s="226"/>
      <c r="W453" s="226"/>
      <c r="X453" s="226"/>
      <c r="Y453" s="226"/>
      <c r="Z453" s="226"/>
      <c r="AA453" s="226"/>
      <c r="AB453" s="226"/>
      <c r="AC453" s="226"/>
      <c r="AD453" s="226"/>
      <c r="AE453" s="226"/>
      <c r="AF453" s="226"/>
      <c r="AG453" s="226"/>
      <c r="AH453" s="226"/>
      <c r="AI453" s="226"/>
      <c r="AJ453" s="226"/>
      <c r="AK453" s="226"/>
      <c r="AL453" s="226"/>
      <c r="AM453" s="226"/>
      <c r="AN453" s="226"/>
      <c r="AO453" s="226"/>
      <c r="AP453" s="226"/>
      <c r="AQ453" s="226"/>
      <c r="AR453" s="226"/>
      <c r="AS453" s="226"/>
      <c r="AT453" s="226"/>
      <c r="AU453" s="226"/>
      <c r="AV453" s="226"/>
      <c r="AW453" s="226"/>
      <c r="AX453" s="226"/>
      <c r="AY453" s="226"/>
      <c r="AZ453" s="226"/>
      <c r="BA453" s="226"/>
      <c r="BB453" s="226"/>
      <c r="BC453" s="226"/>
      <c r="BD453" s="226"/>
      <c r="BE453" s="226"/>
      <c r="BF453" s="226"/>
      <c r="BG453" s="226"/>
      <c r="BH453" s="226"/>
      <c r="BI453" s="226"/>
      <c r="BJ453" s="226"/>
      <c r="BK453" s="226"/>
      <c r="BL453" s="226"/>
      <c r="BM453" s="226"/>
      <c r="BN453" s="226"/>
      <c r="BO453" s="226"/>
      <c r="BP453" s="226"/>
    </row>
    <row r="454" spans="2:68" s="214" customFormat="1">
      <c r="B454" s="342"/>
      <c r="C454" s="342"/>
      <c r="D454" s="342"/>
      <c r="E454" s="342"/>
      <c r="F454" s="342"/>
      <c r="L454" s="226"/>
      <c r="M454" s="226"/>
      <c r="N454" s="226"/>
      <c r="O454" s="226"/>
      <c r="P454" s="226"/>
      <c r="Q454" s="226"/>
      <c r="R454" s="226"/>
      <c r="S454" s="226"/>
      <c r="T454" s="226"/>
      <c r="U454" s="226"/>
      <c r="V454" s="226"/>
      <c r="W454" s="226"/>
      <c r="X454" s="226"/>
      <c r="Y454" s="226"/>
      <c r="Z454" s="226"/>
      <c r="AA454" s="226"/>
      <c r="AB454" s="226"/>
      <c r="AC454" s="226"/>
      <c r="AD454" s="226"/>
      <c r="AE454" s="226"/>
      <c r="AF454" s="226"/>
      <c r="AG454" s="226"/>
      <c r="AH454" s="226"/>
      <c r="AI454" s="226"/>
      <c r="AJ454" s="226"/>
      <c r="AK454" s="226"/>
      <c r="AL454" s="226"/>
      <c r="AM454" s="226"/>
      <c r="AN454" s="226"/>
      <c r="AO454" s="226"/>
      <c r="AP454" s="226"/>
      <c r="AQ454" s="226"/>
      <c r="AR454" s="226"/>
      <c r="AS454" s="226"/>
      <c r="AT454" s="226"/>
      <c r="AU454" s="226"/>
      <c r="AV454" s="226"/>
      <c r="AW454" s="226"/>
      <c r="AX454" s="226"/>
      <c r="AY454" s="226"/>
      <c r="AZ454" s="226"/>
      <c r="BA454" s="226"/>
      <c r="BB454" s="226"/>
      <c r="BC454" s="226"/>
      <c r="BD454" s="226"/>
      <c r="BE454" s="226"/>
      <c r="BF454" s="226"/>
      <c r="BG454" s="226"/>
      <c r="BH454" s="226"/>
      <c r="BI454" s="226"/>
      <c r="BJ454" s="226"/>
      <c r="BK454" s="226"/>
      <c r="BL454" s="226"/>
      <c r="BM454" s="226"/>
      <c r="BN454" s="226"/>
      <c r="BO454" s="226"/>
      <c r="BP454" s="226"/>
    </row>
    <row r="455" spans="2:68" s="214" customFormat="1">
      <c r="B455" s="342"/>
      <c r="C455" s="342"/>
      <c r="D455" s="342"/>
      <c r="E455" s="342"/>
      <c r="F455" s="342"/>
      <c r="L455" s="226"/>
      <c r="M455" s="226"/>
      <c r="N455" s="226"/>
      <c r="O455" s="226"/>
      <c r="P455" s="226"/>
      <c r="Q455" s="226"/>
      <c r="R455" s="226"/>
      <c r="S455" s="226"/>
      <c r="T455" s="226"/>
      <c r="U455" s="226"/>
      <c r="V455" s="226"/>
      <c r="W455" s="226"/>
      <c r="X455" s="226"/>
      <c r="Y455" s="226"/>
      <c r="Z455" s="226"/>
      <c r="AA455" s="226"/>
      <c r="AB455" s="226"/>
      <c r="AC455" s="226"/>
      <c r="AD455" s="226"/>
      <c r="AE455" s="226"/>
      <c r="AF455" s="226"/>
      <c r="AG455" s="226"/>
      <c r="AH455" s="226"/>
      <c r="AI455" s="226"/>
      <c r="AJ455" s="226"/>
      <c r="AK455" s="226"/>
      <c r="AL455" s="226"/>
      <c r="AM455" s="226"/>
      <c r="AN455" s="226"/>
      <c r="AO455" s="226"/>
      <c r="AP455" s="226"/>
      <c r="AQ455" s="226"/>
      <c r="AR455" s="226"/>
      <c r="AS455" s="226"/>
      <c r="AT455" s="226"/>
      <c r="AU455" s="226"/>
      <c r="AV455" s="226"/>
      <c r="AW455" s="226"/>
      <c r="AX455" s="226"/>
      <c r="AY455" s="226"/>
      <c r="AZ455" s="226"/>
      <c r="BA455" s="226"/>
      <c r="BB455" s="226"/>
      <c r="BC455" s="226"/>
      <c r="BD455" s="226"/>
      <c r="BE455" s="226"/>
      <c r="BF455" s="226"/>
      <c r="BG455" s="226"/>
      <c r="BH455" s="226"/>
      <c r="BI455" s="226"/>
      <c r="BJ455" s="226"/>
      <c r="BK455" s="226"/>
      <c r="BL455" s="226"/>
      <c r="BM455" s="226"/>
      <c r="BN455" s="226"/>
      <c r="BO455" s="226"/>
      <c r="BP455" s="226"/>
    </row>
    <row r="456" spans="2:68" s="214" customFormat="1">
      <c r="B456" s="342"/>
      <c r="C456" s="342"/>
      <c r="D456" s="342"/>
      <c r="E456" s="342"/>
      <c r="F456" s="342"/>
      <c r="L456" s="226"/>
      <c r="M456" s="226"/>
      <c r="N456" s="226"/>
      <c r="O456" s="226"/>
      <c r="P456" s="226"/>
      <c r="Q456" s="226"/>
      <c r="R456" s="226"/>
      <c r="S456" s="226"/>
      <c r="T456" s="226"/>
      <c r="U456" s="226"/>
      <c r="V456" s="226"/>
      <c r="W456" s="226"/>
      <c r="X456" s="226"/>
      <c r="Y456" s="226"/>
      <c r="Z456" s="226"/>
      <c r="AA456" s="226"/>
      <c r="AB456" s="226"/>
      <c r="AC456" s="226"/>
      <c r="AD456" s="226"/>
      <c r="AE456" s="226"/>
      <c r="AF456" s="226"/>
      <c r="AG456" s="226"/>
      <c r="AH456" s="226"/>
      <c r="AI456" s="226"/>
      <c r="AJ456" s="226"/>
      <c r="AK456" s="226"/>
      <c r="AL456" s="226"/>
      <c r="AM456" s="226"/>
      <c r="AN456" s="226"/>
      <c r="AO456" s="226"/>
      <c r="AP456" s="226"/>
      <c r="AQ456" s="226"/>
      <c r="AR456" s="226"/>
      <c r="AS456" s="226"/>
      <c r="AT456" s="226"/>
      <c r="AU456" s="226"/>
      <c r="AV456" s="226"/>
      <c r="AW456" s="226"/>
      <c r="AX456" s="226"/>
      <c r="AY456" s="226"/>
      <c r="AZ456" s="226"/>
      <c r="BA456" s="226"/>
      <c r="BB456" s="226"/>
      <c r="BC456" s="226"/>
      <c r="BD456" s="226"/>
      <c r="BE456" s="226"/>
      <c r="BF456" s="226"/>
      <c r="BG456" s="226"/>
      <c r="BH456" s="226"/>
      <c r="BI456" s="226"/>
      <c r="BJ456" s="226"/>
      <c r="BK456" s="226"/>
      <c r="BL456" s="226"/>
      <c r="BM456" s="226"/>
      <c r="BN456" s="226"/>
      <c r="BO456" s="226"/>
      <c r="BP456" s="226"/>
    </row>
    <row r="457" spans="2:68" s="214" customFormat="1">
      <c r="B457" s="342"/>
      <c r="C457" s="342"/>
      <c r="D457" s="342"/>
      <c r="E457" s="342"/>
      <c r="F457" s="342"/>
      <c r="L457" s="226"/>
      <c r="M457" s="226"/>
      <c r="N457" s="226"/>
      <c r="O457" s="226"/>
      <c r="P457" s="226"/>
      <c r="Q457" s="226"/>
      <c r="R457" s="226"/>
      <c r="S457" s="226"/>
      <c r="T457" s="226"/>
      <c r="U457" s="226"/>
      <c r="V457" s="226"/>
      <c r="W457" s="226"/>
      <c r="X457" s="226"/>
      <c r="Y457" s="226"/>
      <c r="Z457" s="226"/>
      <c r="AA457" s="226"/>
      <c r="AB457" s="226"/>
      <c r="AC457" s="226"/>
      <c r="AD457" s="226"/>
      <c r="AE457" s="226"/>
      <c r="AF457" s="226"/>
      <c r="AG457" s="226"/>
      <c r="AH457" s="226"/>
      <c r="AI457" s="226"/>
      <c r="AJ457" s="226"/>
      <c r="AK457" s="226"/>
      <c r="AL457" s="226"/>
      <c r="AM457" s="226"/>
      <c r="AN457" s="226"/>
      <c r="AO457" s="226"/>
      <c r="AP457" s="226"/>
      <c r="AQ457" s="226"/>
      <c r="AR457" s="226"/>
      <c r="AS457" s="226"/>
      <c r="AT457" s="226"/>
      <c r="AU457" s="226"/>
      <c r="AV457" s="226"/>
      <c r="AW457" s="226"/>
      <c r="AX457" s="226"/>
      <c r="AY457" s="226"/>
      <c r="AZ457" s="226"/>
      <c r="BA457" s="226"/>
      <c r="BB457" s="226"/>
      <c r="BC457" s="226"/>
      <c r="BD457" s="226"/>
      <c r="BE457" s="226"/>
      <c r="BF457" s="226"/>
      <c r="BG457" s="226"/>
      <c r="BH457" s="226"/>
      <c r="BI457" s="226"/>
      <c r="BJ457" s="226"/>
      <c r="BK457" s="226"/>
      <c r="BL457" s="226"/>
      <c r="BM457" s="226"/>
      <c r="BN457" s="226"/>
      <c r="BO457" s="226"/>
      <c r="BP457" s="226"/>
    </row>
    <row r="458" spans="2:68" s="214" customFormat="1">
      <c r="B458" s="342"/>
      <c r="C458" s="342"/>
      <c r="D458" s="342"/>
      <c r="E458" s="342"/>
      <c r="F458" s="342"/>
      <c r="L458" s="226"/>
      <c r="M458" s="226"/>
      <c r="N458" s="226"/>
      <c r="O458" s="226"/>
      <c r="P458" s="226"/>
      <c r="Q458" s="226"/>
      <c r="R458" s="226"/>
      <c r="S458" s="226"/>
      <c r="T458" s="226"/>
      <c r="U458" s="226"/>
      <c r="V458" s="226"/>
      <c r="W458" s="226"/>
      <c r="X458" s="226"/>
      <c r="Y458" s="226"/>
      <c r="Z458" s="226"/>
      <c r="AA458" s="226"/>
      <c r="AB458" s="226"/>
      <c r="AC458" s="226"/>
      <c r="AD458" s="226"/>
      <c r="AE458" s="226"/>
      <c r="AF458" s="226"/>
      <c r="AG458" s="226"/>
      <c r="AH458" s="226"/>
      <c r="AI458" s="226"/>
      <c r="AJ458" s="226"/>
      <c r="AK458" s="226"/>
      <c r="AL458" s="226"/>
      <c r="AM458" s="226"/>
      <c r="AN458" s="226"/>
      <c r="AO458" s="226"/>
      <c r="AP458" s="226"/>
      <c r="AQ458" s="226"/>
      <c r="AR458" s="226"/>
      <c r="AS458" s="226"/>
      <c r="AT458" s="226"/>
      <c r="AU458" s="226"/>
      <c r="AV458" s="226"/>
      <c r="AW458" s="226"/>
      <c r="AX458" s="226"/>
      <c r="AY458" s="226"/>
      <c r="AZ458" s="226"/>
      <c r="BA458" s="226"/>
      <c r="BB458" s="226"/>
      <c r="BC458" s="226"/>
      <c r="BD458" s="226"/>
      <c r="BE458" s="226"/>
      <c r="BF458" s="226"/>
      <c r="BG458" s="226"/>
      <c r="BH458" s="226"/>
      <c r="BI458" s="226"/>
      <c r="BJ458" s="226"/>
      <c r="BK458" s="226"/>
      <c r="BL458" s="226"/>
      <c r="BM458" s="226"/>
      <c r="BN458" s="226"/>
      <c r="BO458" s="226"/>
      <c r="BP458" s="226"/>
    </row>
    <row r="459" spans="2:68" s="214" customFormat="1">
      <c r="B459" s="342"/>
      <c r="C459" s="342"/>
      <c r="D459" s="342"/>
      <c r="E459" s="342"/>
      <c r="F459" s="342"/>
      <c r="L459" s="226"/>
      <c r="M459" s="226"/>
      <c r="N459" s="226"/>
      <c r="O459" s="226"/>
      <c r="P459" s="226"/>
      <c r="Q459" s="226"/>
      <c r="R459" s="226"/>
      <c r="S459" s="226"/>
      <c r="T459" s="226"/>
      <c r="U459" s="226"/>
      <c r="V459" s="226"/>
      <c r="W459" s="226"/>
      <c r="X459" s="226"/>
      <c r="Y459" s="226"/>
      <c r="Z459" s="226"/>
      <c r="AA459" s="226"/>
      <c r="AB459" s="226"/>
      <c r="AC459" s="226"/>
      <c r="AD459" s="226"/>
      <c r="AE459" s="226"/>
      <c r="AF459" s="226"/>
      <c r="AG459" s="226"/>
      <c r="AH459" s="226"/>
      <c r="AI459" s="226"/>
      <c r="AJ459" s="226"/>
      <c r="AK459" s="226"/>
      <c r="AL459" s="226"/>
      <c r="AM459" s="226"/>
      <c r="AN459" s="226"/>
      <c r="AO459" s="226"/>
      <c r="AP459" s="226"/>
      <c r="AQ459" s="226"/>
      <c r="AR459" s="226"/>
      <c r="AS459" s="226"/>
      <c r="AT459" s="226"/>
      <c r="AU459" s="226"/>
      <c r="AV459" s="226"/>
      <c r="AW459" s="226"/>
      <c r="AX459" s="226"/>
      <c r="AY459" s="226"/>
      <c r="AZ459" s="226"/>
      <c r="BA459" s="226"/>
      <c r="BB459" s="226"/>
      <c r="BC459" s="226"/>
      <c r="BD459" s="226"/>
      <c r="BE459" s="226"/>
      <c r="BF459" s="226"/>
      <c r="BG459" s="226"/>
      <c r="BH459" s="226"/>
      <c r="BI459" s="226"/>
      <c r="BJ459" s="226"/>
      <c r="BK459" s="226"/>
      <c r="BL459" s="226"/>
      <c r="BM459" s="226"/>
      <c r="BN459" s="226"/>
      <c r="BO459" s="226"/>
      <c r="BP459" s="226"/>
    </row>
    <row r="460" spans="2:68" s="214" customFormat="1">
      <c r="B460" s="342"/>
      <c r="C460" s="342"/>
      <c r="D460" s="342"/>
      <c r="E460" s="342"/>
      <c r="F460" s="342"/>
      <c r="L460" s="226"/>
      <c r="M460" s="226"/>
      <c r="N460" s="226"/>
      <c r="O460" s="226"/>
      <c r="P460" s="226"/>
      <c r="Q460" s="226"/>
      <c r="R460" s="226"/>
      <c r="S460" s="226"/>
      <c r="T460" s="226"/>
      <c r="U460" s="226"/>
      <c r="V460" s="226"/>
      <c r="W460" s="226"/>
      <c r="X460" s="226"/>
      <c r="Y460" s="226"/>
      <c r="Z460" s="226"/>
      <c r="AA460" s="226"/>
      <c r="AB460" s="226"/>
      <c r="AC460" s="226"/>
      <c r="AD460" s="226"/>
      <c r="AE460" s="226"/>
      <c r="AF460" s="226"/>
      <c r="AG460" s="226"/>
      <c r="AH460" s="226"/>
      <c r="AI460" s="226"/>
      <c r="AJ460" s="226"/>
      <c r="AK460" s="226"/>
      <c r="AL460" s="226"/>
      <c r="AM460" s="226"/>
      <c r="AN460" s="226"/>
      <c r="AO460" s="226"/>
      <c r="AP460" s="226"/>
      <c r="AQ460" s="226"/>
      <c r="AR460" s="226"/>
      <c r="AS460" s="226"/>
      <c r="AT460" s="226"/>
      <c r="AU460" s="226"/>
      <c r="AV460" s="226"/>
      <c r="AW460" s="226"/>
      <c r="AX460" s="226"/>
      <c r="AY460" s="226"/>
      <c r="AZ460" s="226"/>
      <c r="BA460" s="226"/>
      <c r="BB460" s="226"/>
      <c r="BC460" s="226"/>
      <c r="BD460" s="226"/>
      <c r="BE460" s="226"/>
      <c r="BF460" s="226"/>
      <c r="BG460" s="226"/>
      <c r="BH460" s="226"/>
      <c r="BI460" s="226"/>
      <c r="BJ460" s="226"/>
      <c r="BK460" s="226"/>
      <c r="BL460" s="226"/>
      <c r="BM460" s="226"/>
      <c r="BN460" s="226"/>
      <c r="BO460" s="226"/>
      <c r="BP460" s="226"/>
    </row>
    <row r="461" spans="2:68" s="214" customFormat="1">
      <c r="B461" s="342"/>
      <c r="C461" s="342"/>
      <c r="D461" s="342"/>
      <c r="E461" s="342"/>
      <c r="F461" s="342"/>
      <c r="L461" s="226"/>
      <c r="M461" s="226"/>
      <c r="N461" s="226"/>
      <c r="O461" s="226"/>
      <c r="P461" s="226"/>
      <c r="Q461" s="226"/>
      <c r="R461" s="226"/>
      <c r="S461" s="226"/>
      <c r="T461" s="226"/>
      <c r="U461" s="226"/>
      <c r="V461" s="226"/>
      <c r="W461" s="226"/>
      <c r="X461" s="226"/>
      <c r="Y461" s="226"/>
      <c r="Z461" s="226"/>
      <c r="AA461" s="226"/>
      <c r="AB461" s="226"/>
      <c r="AC461" s="226"/>
      <c r="AD461" s="226"/>
      <c r="AE461" s="226"/>
      <c r="AF461" s="226"/>
      <c r="AG461" s="226"/>
      <c r="AH461" s="226"/>
      <c r="AI461" s="226"/>
      <c r="AJ461" s="226"/>
      <c r="AK461" s="226"/>
      <c r="AL461" s="226"/>
      <c r="AM461" s="226"/>
      <c r="AN461" s="226"/>
      <c r="AO461" s="226"/>
      <c r="AP461" s="226"/>
      <c r="AQ461" s="226"/>
      <c r="AR461" s="226"/>
      <c r="AS461" s="226"/>
      <c r="AT461" s="226"/>
      <c r="AU461" s="226"/>
      <c r="AV461" s="226"/>
      <c r="AW461" s="226"/>
      <c r="AX461" s="226"/>
      <c r="AY461" s="226"/>
      <c r="AZ461" s="226"/>
      <c r="BA461" s="226"/>
      <c r="BB461" s="226"/>
      <c r="BC461" s="226"/>
      <c r="BD461" s="226"/>
      <c r="BE461" s="226"/>
      <c r="BF461" s="226"/>
      <c r="BG461" s="226"/>
      <c r="BH461" s="226"/>
      <c r="BI461" s="226"/>
      <c r="BJ461" s="226"/>
      <c r="BK461" s="226"/>
      <c r="BL461" s="226"/>
      <c r="BM461" s="226"/>
      <c r="BN461" s="226"/>
      <c r="BO461" s="226"/>
      <c r="BP461" s="226"/>
    </row>
    <row r="462" spans="2:68" s="214" customFormat="1">
      <c r="B462" s="342"/>
      <c r="C462" s="342"/>
      <c r="D462" s="342"/>
      <c r="E462" s="342"/>
      <c r="F462" s="342"/>
      <c r="L462" s="226"/>
      <c r="M462" s="226"/>
      <c r="N462" s="226"/>
      <c r="O462" s="226"/>
      <c r="P462" s="226"/>
      <c r="Q462" s="226"/>
      <c r="R462" s="226"/>
      <c r="S462" s="226"/>
      <c r="T462" s="226"/>
      <c r="U462" s="226"/>
      <c r="V462" s="226"/>
      <c r="W462" s="226"/>
      <c r="X462" s="226"/>
      <c r="Y462" s="226"/>
      <c r="Z462" s="226"/>
      <c r="AA462" s="226"/>
      <c r="AB462" s="226"/>
      <c r="AC462" s="226"/>
      <c r="AD462" s="226"/>
      <c r="AE462" s="226"/>
      <c r="AF462" s="226"/>
      <c r="AG462" s="226"/>
      <c r="AH462" s="226"/>
      <c r="AI462" s="226"/>
      <c r="AJ462" s="226"/>
      <c r="AK462" s="226"/>
      <c r="AL462" s="226"/>
      <c r="AM462" s="226"/>
      <c r="AN462" s="226"/>
      <c r="AO462" s="226"/>
      <c r="AP462" s="226"/>
      <c r="AQ462" s="226"/>
      <c r="AR462" s="226"/>
      <c r="AS462" s="226"/>
      <c r="AT462" s="226"/>
      <c r="AU462" s="226"/>
      <c r="AV462" s="226"/>
      <c r="AW462" s="226"/>
      <c r="AX462" s="226"/>
      <c r="AY462" s="226"/>
      <c r="AZ462" s="226"/>
      <c r="BA462" s="226"/>
      <c r="BB462" s="226"/>
      <c r="BC462" s="226"/>
      <c r="BD462" s="226"/>
      <c r="BE462" s="226"/>
      <c r="BF462" s="226"/>
      <c r="BG462" s="226"/>
      <c r="BH462" s="226"/>
      <c r="BI462" s="226"/>
      <c r="BJ462" s="226"/>
      <c r="BK462" s="226"/>
      <c r="BL462" s="226"/>
      <c r="BM462" s="226"/>
      <c r="BN462" s="226"/>
      <c r="BO462" s="226"/>
      <c r="BP462" s="226"/>
    </row>
    <row r="463" spans="2:68" s="214" customFormat="1">
      <c r="B463" s="342"/>
      <c r="C463" s="342"/>
      <c r="D463" s="342"/>
      <c r="E463" s="342"/>
      <c r="F463" s="342"/>
      <c r="L463" s="226"/>
      <c r="M463" s="226"/>
      <c r="N463" s="226"/>
      <c r="O463" s="226"/>
      <c r="P463" s="226"/>
      <c r="Q463" s="226"/>
      <c r="R463" s="226"/>
      <c r="S463" s="226"/>
      <c r="T463" s="226"/>
      <c r="U463" s="226"/>
      <c r="V463" s="226"/>
      <c r="W463" s="226"/>
      <c r="X463" s="226"/>
      <c r="Y463" s="226"/>
      <c r="Z463" s="226"/>
      <c r="AA463" s="226"/>
      <c r="AB463" s="226"/>
      <c r="AC463" s="226"/>
      <c r="AD463" s="226"/>
      <c r="AE463" s="226"/>
      <c r="AF463" s="226"/>
      <c r="AG463" s="226"/>
      <c r="AH463" s="226"/>
      <c r="AI463" s="226"/>
      <c r="AJ463" s="226"/>
      <c r="AK463" s="226"/>
      <c r="AL463" s="226"/>
      <c r="AM463" s="226"/>
      <c r="AN463" s="226"/>
      <c r="AO463" s="226"/>
      <c r="AP463" s="226"/>
      <c r="AQ463" s="226"/>
      <c r="AR463" s="226"/>
      <c r="AS463" s="226"/>
      <c r="AT463" s="226"/>
      <c r="AU463" s="226"/>
      <c r="AV463" s="226"/>
      <c r="AW463" s="226"/>
      <c r="AX463" s="226"/>
      <c r="AY463" s="226"/>
      <c r="AZ463" s="226"/>
      <c r="BA463" s="226"/>
      <c r="BB463" s="226"/>
      <c r="BC463" s="226"/>
      <c r="BD463" s="226"/>
      <c r="BE463" s="226"/>
      <c r="BF463" s="226"/>
      <c r="BG463" s="226"/>
      <c r="BH463" s="226"/>
      <c r="BI463" s="226"/>
      <c r="BJ463" s="226"/>
      <c r="BK463" s="226"/>
      <c r="BL463" s="226"/>
      <c r="BM463" s="226"/>
      <c r="BN463" s="226"/>
      <c r="BO463" s="226"/>
      <c r="BP463" s="226"/>
    </row>
    <row r="464" spans="2:68" s="214" customFormat="1">
      <c r="B464" s="342"/>
      <c r="C464" s="342"/>
      <c r="D464" s="342"/>
      <c r="E464" s="342"/>
      <c r="F464" s="342"/>
      <c r="L464" s="226"/>
      <c r="M464" s="226"/>
      <c r="N464" s="226"/>
      <c r="O464" s="226"/>
      <c r="P464" s="226"/>
      <c r="Q464" s="226"/>
      <c r="R464" s="226"/>
      <c r="S464" s="226"/>
      <c r="T464" s="226"/>
      <c r="U464" s="226"/>
      <c r="V464" s="226"/>
      <c r="W464" s="226"/>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c r="AS464" s="226"/>
      <c r="AT464" s="226"/>
      <c r="AU464" s="226"/>
      <c r="AV464" s="226"/>
      <c r="AW464" s="226"/>
      <c r="AX464" s="226"/>
      <c r="AY464" s="226"/>
      <c r="AZ464" s="226"/>
      <c r="BA464" s="226"/>
      <c r="BB464" s="226"/>
      <c r="BC464" s="226"/>
      <c r="BD464" s="226"/>
      <c r="BE464" s="226"/>
      <c r="BF464" s="226"/>
      <c r="BG464" s="226"/>
      <c r="BH464" s="226"/>
      <c r="BI464" s="226"/>
      <c r="BJ464" s="226"/>
      <c r="BK464" s="226"/>
      <c r="BL464" s="226"/>
      <c r="BM464" s="226"/>
      <c r="BN464" s="226"/>
      <c r="BO464" s="226"/>
      <c r="BP464" s="226"/>
    </row>
    <row r="465" spans="2:68" s="214" customFormat="1">
      <c r="B465" s="342"/>
      <c r="C465" s="342"/>
      <c r="D465" s="342"/>
      <c r="E465" s="342"/>
      <c r="F465" s="342"/>
      <c r="L465" s="226"/>
      <c r="M465" s="226"/>
      <c r="N465" s="226"/>
      <c r="O465" s="226"/>
      <c r="P465" s="226"/>
      <c r="Q465" s="226"/>
      <c r="R465" s="226"/>
      <c r="S465" s="226"/>
      <c r="T465" s="226"/>
      <c r="U465" s="226"/>
      <c r="V465" s="226"/>
      <c r="W465" s="226"/>
      <c r="X465" s="226"/>
      <c r="Y465" s="226"/>
      <c r="Z465" s="226"/>
      <c r="AA465" s="226"/>
      <c r="AB465" s="226"/>
      <c r="AC465" s="226"/>
      <c r="AD465" s="226"/>
      <c r="AE465" s="226"/>
      <c r="AF465" s="226"/>
      <c r="AG465" s="226"/>
      <c r="AH465" s="226"/>
      <c r="AI465" s="226"/>
      <c r="AJ465" s="226"/>
      <c r="AK465" s="226"/>
      <c r="AL465" s="226"/>
      <c r="AM465" s="226"/>
      <c r="AN465" s="226"/>
      <c r="AO465" s="226"/>
      <c r="AP465" s="226"/>
      <c r="AQ465" s="226"/>
      <c r="AR465" s="226"/>
      <c r="AS465" s="226"/>
      <c r="AT465" s="226"/>
      <c r="AU465" s="226"/>
      <c r="AV465" s="226"/>
      <c r="AW465" s="226"/>
      <c r="AX465" s="226"/>
      <c r="AY465" s="226"/>
      <c r="AZ465" s="226"/>
      <c r="BA465" s="226"/>
      <c r="BB465" s="226"/>
      <c r="BC465" s="226"/>
      <c r="BD465" s="226"/>
      <c r="BE465" s="226"/>
      <c r="BF465" s="226"/>
      <c r="BG465" s="226"/>
      <c r="BH465" s="226"/>
      <c r="BI465" s="226"/>
      <c r="BJ465" s="226"/>
      <c r="BK465" s="226"/>
      <c r="BL465" s="226"/>
      <c r="BM465" s="226"/>
      <c r="BN465" s="226"/>
      <c r="BO465" s="226"/>
      <c r="BP465" s="226"/>
    </row>
    <row r="466" spans="2:68" s="214" customFormat="1">
      <c r="B466" s="342"/>
      <c r="C466" s="342"/>
      <c r="D466" s="342"/>
      <c r="E466" s="342"/>
      <c r="F466" s="342"/>
      <c r="L466" s="226"/>
      <c r="M466" s="226"/>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226"/>
      <c r="AL466" s="226"/>
      <c r="AM466" s="226"/>
      <c r="AN466" s="226"/>
      <c r="AO466" s="226"/>
      <c r="AP466" s="226"/>
      <c r="AQ466" s="226"/>
      <c r="AR466" s="226"/>
      <c r="AS466" s="226"/>
      <c r="AT466" s="226"/>
      <c r="AU466" s="226"/>
      <c r="AV466" s="226"/>
      <c r="AW466" s="226"/>
      <c r="AX466" s="226"/>
      <c r="AY466" s="226"/>
      <c r="AZ466" s="226"/>
      <c r="BA466" s="226"/>
      <c r="BB466" s="226"/>
      <c r="BC466" s="226"/>
      <c r="BD466" s="226"/>
      <c r="BE466" s="226"/>
      <c r="BF466" s="226"/>
      <c r="BG466" s="226"/>
      <c r="BH466" s="226"/>
      <c r="BI466" s="226"/>
      <c r="BJ466" s="226"/>
      <c r="BK466" s="226"/>
      <c r="BL466" s="226"/>
      <c r="BM466" s="226"/>
      <c r="BN466" s="226"/>
      <c r="BO466" s="226"/>
      <c r="BP466" s="226"/>
    </row>
    <row r="467" spans="2:68" s="214" customFormat="1">
      <c r="B467" s="342"/>
      <c r="C467" s="342"/>
      <c r="D467" s="342"/>
      <c r="E467" s="342"/>
      <c r="F467" s="342"/>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26"/>
      <c r="BD467" s="226"/>
      <c r="BE467" s="226"/>
      <c r="BF467" s="226"/>
      <c r="BG467" s="226"/>
      <c r="BH467" s="226"/>
      <c r="BI467" s="226"/>
      <c r="BJ467" s="226"/>
      <c r="BK467" s="226"/>
      <c r="BL467" s="226"/>
      <c r="BM467" s="226"/>
      <c r="BN467" s="226"/>
      <c r="BO467" s="226"/>
      <c r="BP467" s="226"/>
    </row>
    <row r="468" spans="2:68" s="214" customFormat="1">
      <c r="B468" s="342"/>
      <c r="C468" s="342"/>
      <c r="D468" s="342"/>
      <c r="E468" s="342"/>
      <c r="F468" s="342"/>
      <c r="L468" s="226"/>
      <c r="M468" s="226"/>
      <c r="N468" s="226"/>
      <c r="O468" s="226"/>
      <c r="P468" s="226"/>
      <c r="Q468" s="226"/>
      <c r="R468" s="226"/>
      <c r="S468" s="226"/>
      <c r="T468" s="226"/>
      <c r="U468" s="226"/>
      <c r="V468" s="226"/>
      <c r="W468" s="226"/>
      <c r="X468" s="226"/>
      <c r="Y468" s="226"/>
      <c r="Z468" s="226"/>
      <c r="AA468" s="226"/>
      <c r="AB468" s="226"/>
      <c r="AC468" s="226"/>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26"/>
      <c r="BD468" s="226"/>
      <c r="BE468" s="226"/>
      <c r="BF468" s="226"/>
      <c r="BG468" s="226"/>
      <c r="BH468" s="226"/>
      <c r="BI468" s="226"/>
      <c r="BJ468" s="226"/>
      <c r="BK468" s="226"/>
      <c r="BL468" s="226"/>
      <c r="BM468" s="226"/>
      <c r="BN468" s="226"/>
      <c r="BO468" s="226"/>
      <c r="BP468" s="226"/>
    </row>
    <row r="469" spans="2:68" s="214" customFormat="1">
      <c r="B469" s="342"/>
      <c r="C469" s="342"/>
      <c r="D469" s="342"/>
      <c r="E469" s="342"/>
      <c r="F469" s="342"/>
      <c r="L469" s="226"/>
      <c r="M469" s="226"/>
      <c r="N469" s="226"/>
      <c r="O469" s="226"/>
      <c r="P469" s="226"/>
      <c r="Q469" s="226"/>
      <c r="R469" s="226"/>
      <c r="S469" s="226"/>
      <c r="T469" s="226"/>
      <c r="U469" s="226"/>
      <c r="V469" s="226"/>
      <c r="W469" s="226"/>
      <c r="X469" s="226"/>
      <c r="Y469" s="226"/>
      <c r="Z469" s="226"/>
      <c r="AA469" s="226"/>
      <c r="AB469" s="226"/>
      <c r="AC469" s="226"/>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26"/>
      <c r="BD469" s="226"/>
      <c r="BE469" s="226"/>
      <c r="BF469" s="226"/>
      <c r="BG469" s="226"/>
      <c r="BH469" s="226"/>
      <c r="BI469" s="226"/>
      <c r="BJ469" s="226"/>
      <c r="BK469" s="226"/>
      <c r="BL469" s="226"/>
      <c r="BM469" s="226"/>
      <c r="BN469" s="226"/>
      <c r="BO469" s="226"/>
      <c r="BP469" s="226"/>
    </row>
    <row r="470" spans="2:68" s="214" customFormat="1">
      <c r="B470" s="342"/>
      <c r="C470" s="342"/>
      <c r="D470" s="342"/>
      <c r="E470" s="342"/>
      <c r="F470" s="342"/>
      <c r="L470" s="226"/>
      <c r="M470" s="226"/>
      <c r="N470" s="226"/>
      <c r="O470" s="226"/>
      <c r="P470" s="226"/>
      <c r="Q470" s="226"/>
      <c r="R470" s="226"/>
      <c r="S470" s="226"/>
      <c r="T470" s="226"/>
      <c r="U470" s="226"/>
      <c r="V470" s="226"/>
      <c r="W470" s="226"/>
      <c r="X470" s="226"/>
      <c r="Y470" s="226"/>
      <c r="Z470" s="226"/>
      <c r="AA470" s="226"/>
      <c r="AB470" s="226"/>
      <c r="AC470" s="226"/>
      <c r="AD470" s="226"/>
      <c r="AE470" s="226"/>
      <c r="AF470" s="226"/>
      <c r="AG470" s="226"/>
      <c r="AH470" s="226"/>
      <c r="AI470" s="226"/>
      <c r="AJ470" s="226"/>
      <c r="AK470" s="226"/>
      <c r="AL470" s="226"/>
      <c r="AM470" s="226"/>
      <c r="AN470" s="226"/>
      <c r="AO470" s="226"/>
      <c r="AP470" s="226"/>
      <c r="AQ470" s="226"/>
      <c r="AR470" s="226"/>
      <c r="AS470" s="226"/>
      <c r="AT470" s="226"/>
      <c r="AU470" s="226"/>
      <c r="AV470" s="226"/>
      <c r="AW470" s="226"/>
      <c r="AX470" s="226"/>
      <c r="AY470" s="226"/>
      <c r="AZ470" s="226"/>
      <c r="BA470" s="226"/>
      <c r="BB470" s="226"/>
      <c r="BC470" s="226"/>
      <c r="BD470" s="226"/>
      <c r="BE470" s="226"/>
      <c r="BF470" s="226"/>
      <c r="BG470" s="226"/>
      <c r="BH470" s="226"/>
      <c r="BI470" s="226"/>
      <c r="BJ470" s="226"/>
      <c r="BK470" s="226"/>
      <c r="BL470" s="226"/>
      <c r="BM470" s="226"/>
      <c r="BN470" s="226"/>
      <c r="BO470" s="226"/>
      <c r="BP470" s="226"/>
    </row>
    <row r="471" spans="2:68" s="214" customFormat="1">
      <c r="B471" s="342"/>
      <c r="C471" s="342"/>
      <c r="D471" s="342"/>
      <c r="E471" s="342"/>
      <c r="F471" s="342"/>
      <c r="L471" s="226"/>
      <c r="M471" s="226"/>
      <c r="N471" s="226"/>
      <c r="O471" s="226"/>
      <c r="P471" s="226"/>
      <c r="Q471" s="226"/>
      <c r="R471" s="226"/>
      <c r="S471" s="226"/>
      <c r="T471" s="226"/>
      <c r="U471" s="226"/>
      <c r="V471" s="226"/>
      <c r="W471" s="226"/>
      <c r="X471" s="226"/>
      <c r="Y471" s="226"/>
      <c r="Z471" s="226"/>
      <c r="AA471" s="226"/>
      <c r="AB471" s="226"/>
      <c r="AC471" s="226"/>
      <c r="AD471" s="226"/>
      <c r="AE471" s="226"/>
      <c r="AF471" s="226"/>
      <c r="AG471" s="226"/>
      <c r="AH471" s="226"/>
      <c r="AI471" s="226"/>
      <c r="AJ471" s="226"/>
      <c r="AK471" s="226"/>
      <c r="AL471" s="226"/>
      <c r="AM471" s="226"/>
      <c r="AN471" s="226"/>
      <c r="AO471" s="226"/>
      <c r="AP471" s="226"/>
      <c r="AQ471" s="226"/>
      <c r="AR471" s="226"/>
      <c r="AS471" s="226"/>
      <c r="AT471" s="226"/>
      <c r="AU471" s="226"/>
      <c r="AV471" s="226"/>
      <c r="AW471" s="226"/>
      <c r="AX471" s="226"/>
      <c r="AY471" s="226"/>
      <c r="AZ471" s="226"/>
      <c r="BA471" s="226"/>
      <c r="BB471" s="226"/>
      <c r="BC471" s="226"/>
      <c r="BD471" s="226"/>
      <c r="BE471" s="226"/>
      <c r="BF471" s="226"/>
      <c r="BG471" s="226"/>
      <c r="BH471" s="226"/>
      <c r="BI471" s="226"/>
      <c r="BJ471" s="226"/>
      <c r="BK471" s="226"/>
      <c r="BL471" s="226"/>
      <c r="BM471" s="226"/>
      <c r="BN471" s="226"/>
      <c r="BO471" s="226"/>
      <c r="BP471" s="226"/>
    </row>
    <row r="472" spans="2:68" s="214" customFormat="1">
      <c r="B472" s="342"/>
      <c r="C472" s="342"/>
      <c r="D472" s="342"/>
      <c r="E472" s="342"/>
      <c r="F472" s="342"/>
      <c r="L472" s="226"/>
      <c r="M472" s="226"/>
      <c r="N472" s="226"/>
      <c r="O472" s="226"/>
      <c r="P472" s="226"/>
      <c r="Q472" s="226"/>
      <c r="R472" s="226"/>
      <c r="S472" s="226"/>
      <c r="T472" s="226"/>
      <c r="U472" s="226"/>
      <c r="V472" s="226"/>
      <c r="W472" s="226"/>
      <c r="X472" s="226"/>
      <c r="Y472" s="226"/>
      <c r="Z472" s="226"/>
      <c r="AA472" s="226"/>
      <c r="AB472" s="226"/>
      <c r="AC472" s="226"/>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row>
    <row r="473" spans="2:68" s="214" customFormat="1">
      <c r="B473" s="342"/>
      <c r="C473" s="342"/>
      <c r="D473" s="342"/>
      <c r="E473" s="342"/>
      <c r="F473" s="342"/>
      <c r="L473" s="226"/>
      <c r="M473" s="226"/>
      <c r="N473" s="226"/>
      <c r="O473" s="226"/>
      <c r="P473" s="226"/>
      <c r="Q473" s="226"/>
      <c r="R473" s="226"/>
      <c r="S473" s="226"/>
      <c r="T473" s="226"/>
      <c r="U473" s="226"/>
      <c r="V473" s="226"/>
      <c r="W473" s="226"/>
      <c r="X473" s="226"/>
      <c r="Y473" s="226"/>
      <c r="Z473" s="226"/>
      <c r="AA473" s="226"/>
      <c r="AB473" s="226"/>
      <c r="AC473" s="226"/>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row>
    <row r="474" spans="2:68" s="214" customFormat="1">
      <c r="B474" s="342"/>
      <c r="C474" s="342"/>
      <c r="D474" s="342"/>
      <c r="E474" s="342"/>
      <c r="F474" s="342"/>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226"/>
      <c r="AK474" s="226"/>
      <c r="AL474" s="226"/>
      <c r="AM474" s="226"/>
      <c r="AN474" s="226"/>
      <c r="AO474" s="226"/>
      <c r="AP474" s="226"/>
      <c r="AQ474" s="226"/>
      <c r="AR474" s="226"/>
      <c r="AS474" s="226"/>
      <c r="AT474" s="226"/>
      <c r="AU474" s="226"/>
      <c r="AV474" s="226"/>
      <c r="AW474" s="226"/>
      <c r="AX474" s="226"/>
      <c r="AY474" s="226"/>
      <c r="AZ474" s="226"/>
      <c r="BA474" s="226"/>
      <c r="BB474" s="226"/>
      <c r="BC474" s="226"/>
      <c r="BD474" s="226"/>
      <c r="BE474" s="226"/>
      <c r="BF474" s="226"/>
      <c r="BG474" s="226"/>
      <c r="BH474" s="226"/>
      <c r="BI474" s="226"/>
      <c r="BJ474" s="226"/>
      <c r="BK474" s="226"/>
      <c r="BL474" s="226"/>
      <c r="BM474" s="226"/>
      <c r="BN474" s="226"/>
      <c r="BO474" s="226"/>
      <c r="BP474" s="226"/>
    </row>
    <row r="475" spans="2:68" s="214" customFormat="1">
      <c r="B475" s="342"/>
      <c r="C475" s="342"/>
      <c r="D475" s="342"/>
      <c r="E475" s="342"/>
      <c r="F475" s="342"/>
      <c r="L475" s="226"/>
      <c r="M475" s="226"/>
      <c r="N475" s="226"/>
      <c r="O475" s="226"/>
      <c r="P475" s="226"/>
      <c r="Q475" s="226"/>
      <c r="R475" s="226"/>
      <c r="S475" s="226"/>
      <c r="T475" s="226"/>
      <c r="U475" s="226"/>
      <c r="V475" s="226"/>
      <c r="W475" s="226"/>
      <c r="X475" s="226"/>
      <c r="Y475" s="226"/>
      <c r="Z475" s="226"/>
      <c r="AA475" s="226"/>
      <c r="AB475" s="226"/>
      <c r="AC475" s="226"/>
      <c r="AD475" s="226"/>
      <c r="AE475" s="226"/>
      <c r="AF475" s="226"/>
      <c r="AG475" s="226"/>
      <c r="AH475" s="226"/>
      <c r="AI475" s="226"/>
      <c r="AJ475" s="226"/>
      <c r="AK475" s="226"/>
      <c r="AL475" s="226"/>
      <c r="AM475" s="226"/>
      <c r="AN475" s="226"/>
      <c r="AO475" s="226"/>
      <c r="AP475" s="226"/>
      <c r="AQ475" s="226"/>
      <c r="AR475" s="226"/>
      <c r="AS475" s="226"/>
      <c r="AT475" s="226"/>
      <c r="AU475" s="226"/>
      <c r="AV475" s="226"/>
      <c r="AW475" s="226"/>
      <c r="AX475" s="226"/>
      <c r="AY475" s="226"/>
      <c r="AZ475" s="226"/>
      <c r="BA475" s="226"/>
      <c r="BB475" s="226"/>
      <c r="BC475" s="226"/>
      <c r="BD475" s="226"/>
      <c r="BE475" s="226"/>
      <c r="BF475" s="226"/>
      <c r="BG475" s="226"/>
      <c r="BH475" s="226"/>
      <c r="BI475" s="226"/>
      <c r="BJ475" s="226"/>
      <c r="BK475" s="226"/>
      <c r="BL475" s="226"/>
      <c r="BM475" s="226"/>
      <c r="BN475" s="226"/>
      <c r="BO475" s="226"/>
      <c r="BP475" s="226"/>
    </row>
    <row r="476" spans="2:68" s="214" customFormat="1">
      <c r="B476" s="342"/>
      <c r="C476" s="342"/>
      <c r="D476" s="342"/>
      <c r="E476" s="342"/>
      <c r="F476" s="342"/>
      <c r="L476" s="226"/>
      <c r="M476" s="226"/>
      <c r="N476" s="226"/>
      <c r="O476" s="226"/>
      <c r="P476" s="226"/>
      <c r="Q476" s="226"/>
      <c r="R476" s="226"/>
      <c r="S476" s="226"/>
      <c r="T476" s="226"/>
      <c r="U476" s="226"/>
      <c r="V476" s="226"/>
      <c r="W476" s="226"/>
      <c r="X476" s="226"/>
      <c r="Y476" s="226"/>
      <c r="Z476" s="226"/>
      <c r="AA476" s="226"/>
      <c r="AB476" s="226"/>
      <c r="AC476" s="226"/>
      <c r="AD476" s="226"/>
      <c r="AE476" s="226"/>
      <c r="AF476" s="226"/>
      <c r="AG476" s="226"/>
      <c r="AH476" s="226"/>
      <c r="AI476" s="226"/>
      <c r="AJ476" s="226"/>
      <c r="AK476" s="226"/>
      <c r="AL476" s="226"/>
      <c r="AM476" s="226"/>
      <c r="AN476" s="226"/>
      <c r="AO476" s="226"/>
      <c r="AP476" s="226"/>
      <c r="AQ476" s="226"/>
      <c r="AR476" s="226"/>
      <c r="AS476" s="226"/>
      <c r="AT476" s="226"/>
      <c r="AU476" s="226"/>
      <c r="AV476" s="226"/>
      <c r="AW476" s="226"/>
      <c r="AX476" s="226"/>
      <c r="AY476" s="226"/>
      <c r="AZ476" s="226"/>
      <c r="BA476" s="226"/>
      <c r="BB476" s="226"/>
      <c r="BC476" s="226"/>
      <c r="BD476" s="226"/>
      <c r="BE476" s="226"/>
      <c r="BF476" s="226"/>
      <c r="BG476" s="226"/>
      <c r="BH476" s="226"/>
      <c r="BI476" s="226"/>
      <c r="BJ476" s="226"/>
      <c r="BK476" s="226"/>
      <c r="BL476" s="226"/>
      <c r="BM476" s="226"/>
      <c r="BN476" s="226"/>
      <c r="BO476" s="226"/>
      <c r="BP476" s="226"/>
    </row>
    <row r="477" spans="2:68" s="214" customFormat="1">
      <c r="B477" s="342"/>
      <c r="C477" s="342"/>
      <c r="D477" s="342"/>
      <c r="E477" s="342"/>
      <c r="F477" s="342"/>
      <c r="L477" s="226"/>
      <c r="M477" s="226"/>
      <c r="N477" s="226"/>
      <c r="O477" s="226"/>
      <c r="P477" s="226"/>
      <c r="Q477" s="226"/>
      <c r="R477" s="226"/>
      <c r="S477" s="226"/>
      <c r="T477" s="226"/>
      <c r="U477" s="226"/>
      <c r="V477" s="226"/>
      <c r="W477" s="226"/>
      <c r="X477" s="226"/>
      <c r="Y477" s="226"/>
      <c r="Z477" s="226"/>
      <c r="AA477" s="226"/>
      <c r="AB477" s="226"/>
      <c r="AC477" s="226"/>
      <c r="AD477" s="226"/>
      <c r="AE477" s="226"/>
      <c r="AF477" s="226"/>
      <c r="AG477" s="226"/>
      <c r="AH477" s="226"/>
      <c r="AI477" s="226"/>
      <c r="AJ477" s="226"/>
      <c r="AK477" s="226"/>
      <c r="AL477" s="226"/>
      <c r="AM477" s="226"/>
      <c r="AN477" s="226"/>
      <c r="AO477" s="226"/>
      <c r="AP477" s="226"/>
      <c r="AQ477" s="226"/>
      <c r="AR477" s="226"/>
      <c r="AS477" s="226"/>
      <c r="AT477" s="226"/>
      <c r="AU477" s="226"/>
      <c r="AV477" s="226"/>
      <c r="AW477" s="226"/>
      <c r="AX477" s="226"/>
      <c r="AY477" s="226"/>
      <c r="AZ477" s="226"/>
      <c r="BA477" s="226"/>
      <c r="BB477" s="226"/>
      <c r="BC477" s="226"/>
      <c r="BD477" s="226"/>
      <c r="BE477" s="226"/>
      <c r="BF477" s="226"/>
      <c r="BG477" s="226"/>
      <c r="BH477" s="226"/>
      <c r="BI477" s="226"/>
      <c r="BJ477" s="226"/>
      <c r="BK477" s="226"/>
      <c r="BL477" s="226"/>
      <c r="BM477" s="226"/>
      <c r="BN477" s="226"/>
      <c r="BO477" s="226"/>
      <c r="BP477" s="226"/>
    </row>
    <row r="478" spans="2:68" s="214" customFormat="1">
      <c r="B478" s="342"/>
      <c r="C478" s="342"/>
      <c r="D478" s="342"/>
      <c r="E478" s="342"/>
      <c r="F478" s="342"/>
      <c r="L478" s="226"/>
      <c r="M478" s="226"/>
      <c r="N478" s="226"/>
      <c r="O478" s="226"/>
      <c r="P478" s="226"/>
      <c r="Q478" s="226"/>
      <c r="R478" s="226"/>
      <c r="S478" s="226"/>
      <c r="T478" s="226"/>
      <c r="U478" s="226"/>
      <c r="V478" s="226"/>
      <c r="W478" s="226"/>
      <c r="X478" s="226"/>
      <c r="Y478" s="226"/>
      <c r="Z478" s="226"/>
      <c r="AA478" s="226"/>
      <c r="AB478" s="226"/>
      <c r="AC478" s="226"/>
      <c r="AD478" s="226"/>
      <c r="AE478" s="226"/>
      <c r="AF478" s="226"/>
      <c r="AG478" s="226"/>
      <c r="AH478" s="226"/>
      <c r="AI478" s="226"/>
      <c r="AJ478" s="226"/>
      <c r="AK478" s="226"/>
      <c r="AL478" s="226"/>
      <c r="AM478" s="226"/>
      <c r="AN478" s="226"/>
      <c r="AO478" s="226"/>
      <c r="AP478" s="226"/>
      <c r="AQ478" s="226"/>
      <c r="AR478" s="226"/>
      <c r="AS478" s="226"/>
      <c r="AT478" s="226"/>
      <c r="AU478" s="226"/>
      <c r="AV478" s="226"/>
      <c r="AW478" s="226"/>
      <c r="AX478" s="226"/>
      <c r="AY478" s="226"/>
      <c r="AZ478" s="226"/>
      <c r="BA478" s="226"/>
      <c r="BB478" s="226"/>
      <c r="BC478" s="226"/>
      <c r="BD478" s="226"/>
      <c r="BE478" s="226"/>
      <c r="BF478" s="226"/>
      <c r="BG478" s="226"/>
      <c r="BH478" s="226"/>
      <c r="BI478" s="226"/>
      <c r="BJ478" s="226"/>
      <c r="BK478" s="226"/>
      <c r="BL478" s="226"/>
      <c r="BM478" s="226"/>
      <c r="BN478" s="226"/>
      <c r="BO478" s="226"/>
      <c r="BP478" s="226"/>
    </row>
    <row r="479" spans="2:68" s="214" customFormat="1">
      <c r="B479" s="342"/>
      <c r="C479" s="342"/>
      <c r="D479" s="342"/>
      <c r="E479" s="342"/>
      <c r="F479" s="342"/>
      <c r="L479" s="226"/>
      <c r="M479" s="226"/>
      <c r="N479" s="226"/>
      <c r="O479" s="226"/>
      <c r="P479" s="226"/>
      <c r="Q479" s="226"/>
      <c r="R479" s="226"/>
      <c r="S479" s="226"/>
      <c r="T479" s="226"/>
      <c r="U479" s="226"/>
      <c r="V479" s="226"/>
      <c r="W479" s="226"/>
      <c r="X479" s="226"/>
      <c r="Y479" s="226"/>
      <c r="Z479" s="226"/>
      <c r="AA479" s="226"/>
      <c r="AB479" s="226"/>
      <c r="AC479" s="226"/>
      <c r="AD479" s="226"/>
      <c r="AE479" s="226"/>
      <c r="AF479" s="226"/>
      <c r="AG479" s="226"/>
      <c r="AH479" s="226"/>
      <c r="AI479" s="226"/>
      <c r="AJ479" s="226"/>
      <c r="AK479" s="226"/>
      <c r="AL479" s="226"/>
      <c r="AM479" s="226"/>
      <c r="AN479" s="226"/>
      <c r="AO479" s="226"/>
      <c r="AP479" s="226"/>
      <c r="AQ479" s="226"/>
      <c r="AR479" s="226"/>
      <c r="AS479" s="226"/>
      <c r="AT479" s="226"/>
      <c r="AU479" s="226"/>
      <c r="AV479" s="226"/>
      <c r="AW479" s="226"/>
      <c r="AX479" s="226"/>
      <c r="AY479" s="226"/>
      <c r="AZ479" s="226"/>
      <c r="BA479" s="226"/>
      <c r="BB479" s="226"/>
      <c r="BC479" s="226"/>
      <c r="BD479" s="226"/>
      <c r="BE479" s="226"/>
      <c r="BF479" s="226"/>
      <c r="BG479" s="226"/>
      <c r="BH479" s="226"/>
      <c r="BI479" s="226"/>
      <c r="BJ479" s="226"/>
      <c r="BK479" s="226"/>
      <c r="BL479" s="226"/>
      <c r="BM479" s="226"/>
      <c r="BN479" s="226"/>
      <c r="BO479" s="226"/>
      <c r="BP479" s="226"/>
    </row>
    <row r="480" spans="2:68" s="214" customFormat="1">
      <c r="B480" s="342"/>
      <c r="C480" s="342"/>
      <c r="D480" s="342"/>
      <c r="E480" s="342"/>
      <c r="F480" s="342"/>
      <c r="L480" s="226"/>
      <c r="M480" s="226"/>
      <c r="N480" s="226"/>
      <c r="O480" s="226"/>
      <c r="P480" s="226"/>
      <c r="Q480" s="226"/>
      <c r="R480" s="226"/>
      <c r="S480" s="226"/>
      <c r="T480" s="226"/>
      <c r="U480" s="226"/>
      <c r="V480" s="226"/>
      <c r="W480" s="226"/>
      <c r="X480" s="226"/>
      <c r="Y480" s="226"/>
      <c r="Z480" s="226"/>
      <c r="AA480" s="226"/>
      <c r="AB480" s="226"/>
      <c r="AC480" s="226"/>
      <c r="AD480" s="226"/>
      <c r="AE480" s="226"/>
      <c r="AF480" s="226"/>
      <c r="AG480" s="226"/>
      <c r="AH480" s="226"/>
      <c r="AI480" s="226"/>
      <c r="AJ480" s="226"/>
      <c r="AK480" s="226"/>
      <c r="AL480" s="226"/>
      <c r="AM480" s="226"/>
      <c r="AN480" s="226"/>
      <c r="AO480" s="226"/>
      <c r="AP480" s="226"/>
      <c r="AQ480" s="226"/>
      <c r="AR480" s="226"/>
      <c r="AS480" s="226"/>
      <c r="AT480" s="226"/>
      <c r="AU480" s="226"/>
      <c r="AV480" s="226"/>
      <c r="AW480" s="226"/>
      <c r="AX480" s="226"/>
      <c r="AY480" s="226"/>
      <c r="AZ480" s="226"/>
      <c r="BA480" s="226"/>
      <c r="BB480" s="226"/>
      <c r="BC480" s="226"/>
      <c r="BD480" s="226"/>
      <c r="BE480" s="226"/>
      <c r="BF480" s="226"/>
      <c r="BG480" s="226"/>
      <c r="BH480" s="226"/>
      <c r="BI480" s="226"/>
      <c r="BJ480" s="226"/>
      <c r="BK480" s="226"/>
      <c r="BL480" s="226"/>
      <c r="BM480" s="226"/>
      <c r="BN480" s="226"/>
      <c r="BO480" s="226"/>
      <c r="BP480" s="226"/>
    </row>
    <row r="481" spans="2:68" s="214" customFormat="1">
      <c r="B481" s="342"/>
      <c r="C481" s="342"/>
      <c r="D481" s="342"/>
      <c r="E481" s="342"/>
      <c r="F481" s="342"/>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6"/>
      <c r="AY481" s="226"/>
      <c r="AZ481" s="226"/>
      <c r="BA481" s="226"/>
      <c r="BB481" s="226"/>
      <c r="BC481" s="226"/>
      <c r="BD481" s="226"/>
      <c r="BE481" s="226"/>
      <c r="BF481" s="226"/>
      <c r="BG481" s="226"/>
      <c r="BH481" s="226"/>
      <c r="BI481" s="226"/>
      <c r="BJ481" s="226"/>
      <c r="BK481" s="226"/>
      <c r="BL481" s="226"/>
      <c r="BM481" s="226"/>
      <c r="BN481" s="226"/>
      <c r="BO481" s="226"/>
      <c r="BP481" s="226"/>
    </row>
    <row r="482" spans="2:68" s="214" customFormat="1">
      <c r="B482" s="342"/>
      <c r="C482" s="342"/>
      <c r="D482" s="342"/>
      <c r="E482" s="342"/>
      <c r="F482" s="342"/>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226"/>
      <c r="AK482" s="226"/>
      <c r="AL482" s="226"/>
      <c r="AM482" s="226"/>
      <c r="AN482" s="226"/>
      <c r="AO482" s="226"/>
      <c r="AP482" s="226"/>
      <c r="AQ482" s="226"/>
      <c r="AR482" s="226"/>
      <c r="AS482" s="226"/>
      <c r="AT482" s="226"/>
      <c r="AU482" s="226"/>
      <c r="AV482" s="226"/>
      <c r="AW482" s="226"/>
      <c r="AX482" s="226"/>
      <c r="AY482" s="226"/>
      <c r="AZ482" s="226"/>
      <c r="BA482" s="226"/>
      <c r="BB482" s="226"/>
      <c r="BC482" s="226"/>
      <c r="BD482" s="226"/>
      <c r="BE482" s="226"/>
      <c r="BF482" s="226"/>
      <c r="BG482" s="226"/>
      <c r="BH482" s="226"/>
      <c r="BI482" s="226"/>
      <c r="BJ482" s="226"/>
      <c r="BK482" s="226"/>
      <c r="BL482" s="226"/>
      <c r="BM482" s="226"/>
      <c r="BN482" s="226"/>
      <c r="BO482" s="226"/>
      <c r="BP482" s="226"/>
    </row>
    <row r="483" spans="2:68" s="214" customFormat="1">
      <c r="B483" s="342"/>
      <c r="C483" s="342"/>
      <c r="D483" s="342"/>
      <c r="E483" s="342"/>
      <c r="F483" s="342"/>
      <c r="L483" s="226"/>
      <c r="M483" s="226"/>
      <c r="N483" s="226"/>
      <c r="O483" s="226"/>
      <c r="P483" s="226"/>
      <c r="Q483" s="226"/>
      <c r="R483" s="226"/>
      <c r="S483" s="226"/>
      <c r="T483" s="226"/>
      <c r="U483" s="226"/>
      <c r="V483" s="226"/>
      <c r="W483" s="226"/>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c r="AS483" s="226"/>
      <c r="AT483" s="226"/>
      <c r="AU483" s="226"/>
      <c r="AV483" s="226"/>
      <c r="AW483" s="226"/>
      <c r="AX483" s="226"/>
      <c r="AY483" s="226"/>
      <c r="AZ483" s="226"/>
      <c r="BA483" s="226"/>
      <c r="BB483" s="226"/>
      <c r="BC483" s="226"/>
      <c r="BD483" s="226"/>
      <c r="BE483" s="226"/>
      <c r="BF483" s="226"/>
      <c r="BG483" s="226"/>
      <c r="BH483" s="226"/>
      <c r="BI483" s="226"/>
      <c r="BJ483" s="226"/>
      <c r="BK483" s="226"/>
      <c r="BL483" s="226"/>
      <c r="BM483" s="226"/>
      <c r="BN483" s="226"/>
      <c r="BO483" s="226"/>
      <c r="BP483" s="226"/>
    </row>
    <row r="484" spans="2:68" s="214" customFormat="1">
      <c r="B484" s="342"/>
      <c r="C484" s="342"/>
      <c r="D484" s="342"/>
      <c r="E484" s="342"/>
      <c r="F484" s="342"/>
      <c r="L484" s="226"/>
      <c r="M484" s="226"/>
      <c r="N484" s="226"/>
      <c r="O484" s="226"/>
      <c r="P484" s="226"/>
      <c r="Q484" s="226"/>
      <c r="R484" s="226"/>
      <c r="S484" s="226"/>
      <c r="T484" s="226"/>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6"/>
      <c r="AY484" s="226"/>
      <c r="AZ484" s="226"/>
      <c r="BA484" s="226"/>
      <c r="BB484" s="226"/>
      <c r="BC484" s="226"/>
      <c r="BD484" s="226"/>
      <c r="BE484" s="226"/>
      <c r="BF484" s="226"/>
      <c r="BG484" s="226"/>
      <c r="BH484" s="226"/>
      <c r="BI484" s="226"/>
      <c r="BJ484" s="226"/>
      <c r="BK484" s="226"/>
      <c r="BL484" s="226"/>
      <c r="BM484" s="226"/>
      <c r="BN484" s="226"/>
      <c r="BO484" s="226"/>
      <c r="BP484" s="226"/>
    </row>
    <row r="485" spans="2:68" s="214" customFormat="1">
      <c r="B485" s="342"/>
      <c r="C485" s="342"/>
      <c r="D485" s="342"/>
      <c r="E485" s="342"/>
      <c r="F485" s="342"/>
      <c r="L485" s="226"/>
      <c r="M485" s="226"/>
      <c r="N485" s="226"/>
      <c r="O485" s="226"/>
      <c r="P485" s="226"/>
      <c r="Q485" s="226"/>
      <c r="R485" s="226"/>
      <c r="S485" s="226"/>
      <c r="T485" s="226"/>
      <c r="U485" s="226"/>
      <c r="V485" s="226"/>
      <c r="W485" s="226"/>
      <c r="X485" s="226"/>
      <c r="Y485" s="226"/>
      <c r="Z485" s="226"/>
      <c r="AA485" s="226"/>
      <c r="AB485" s="226"/>
      <c r="AC485" s="226"/>
      <c r="AD485" s="226"/>
      <c r="AE485" s="226"/>
      <c r="AF485" s="226"/>
      <c r="AG485" s="226"/>
      <c r="AH485" s="226"/>
      <c r="AI485" s="226"/>
      <c r="AJ485" s="226"/>
      <c r="AK485" s="226"/>
      <c r="AL485" s="226"/>
      <c r="AM485" s="226"/>
      <c r="AN485" s="226"/>
      <c r="AO485" s="226"/>
      <c r="AP485" s="226"/>
      <c r="AQ485" s="226"/>
      <c r="AR485" s="226"/>
      <c r="AS485" s="226"/>
      <c r="AT485" s="226"/>
      <c r="AU485" s="226"/>
      <c r="AV485" s="226"/>
      <c r="AW485" s="226"/>
      <c r="AX485" s="226"/>
      <c r="AY485" s="226"/>
      <c r="AZ485" s="226"/>
      <c r="BA485" s="226"/>
      <c r="BB485" s="226"/>
      <c r="BC485" s="226"/>
      <c r="BD485" s="226"/>
      <c r="BE485" s="226"/>
      <c r="BF485" s="226"/>
      <c r="BG485" s="226"/>
      <c r="BH485" s="226"/>
      <c r="BI485" s="226"/>
      <c r="BJ485" s="226"/>
      <c r="BK485" s="226"/>
      <c r="BL485" s="226"/>
      <c r="BM485" s="226"/>
      <c r="BN485" s="226"/>
      <c r="BO485" s="226"/>
      <c r="BP485" s="226"/>
    </row>
    <row r="486" spans="2:68" s="214" customFormat="1">
      <c r="B486" s="342"/>
      <c r="C486" s="342"/>
      <c r="D486" s="342"/>
      <c r="E486" s="342"/>
      <c r="F486" s="342"/>
      <c r="L486" s="226"/>
      <c r="M486" s="226"/>
      <c r="N486" s="226"/>
      <c r="O486" s="226"/>
      <c r="P486" s="226"/>
      <c r="Q486" s="226"/>
      <c r="R486" s="226"/>
      <c r="S486" s="226"/>
      <c r="T486" s="226"/>
      <c r="U486" s="226"/>
      <c r="V486" s="226"/>
      <c r="W486" s="226"/>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c r="AS486" s="226"/>
      <c r="AT486" s="226"/>
      <c r="AU486" s="226"/>
      <c r="AV486" s="226"/>
      <c r="AW486" s="226"/>
      <c r="AX486" s="226"/>
      <c r="AY486" s="226"/>
      <c r="AZ486" s="226"/>
      <c r="BA486" s="226"/>
      <c r="BB486" s="226"/>
      <c r="BC486" s="226"/>
      <c r="BD486" s="226"/>
      <c r="BE486" s="226"/>
      <c r="BF486" s="226"/>
      <c r="BG486" s="226"/>
      <c r="BH486" s="226"/>
      <c r="BI486" s="226"/>
      <c r="BJ486" s="226"/>
      <c r="BK486" s="226"/>
      <c r="BL486" s="226"/>
      <c r="BM486" s="226"/>
      <c r="BN486" s="226"/>
      <c r="BO486" s="226"/>
      <c r="BP486" s="226"/>
    </row>
    <row r="487" spans="2:68" s="214" customFormat="1">
      <c r="B487" s="342"/>
      <c r="C487" s="342"/>
      <c r="D487" s="342"/>
      <c r="E487" s="342"/>
      <c r="F487" s="342"/>
      <c r="L487" s="226"/>
      <c r="M487" s="226"/>
      <c r="N487" s="226"/>
      <c r="O487" s="226"/>
      <c r="P487" s="226"/>
      <c r="Q487" s="226"/>
      <c r="R487" s="226"/>
      <c r="S487" s="226"/>
      <c r="T487" s="226"/>
      <c r="U487" s="226"/>
      <c r="V487" s="226"/>
      <c r="W487" s="226"/>
      <c r="X487" s="226"/>
      <c r="Y487" s="226"/>
      <c r="Z487" s="226"/>
      <c r="AA487" s="226"/>
      <c r="AB487" s="226"/>
      <c r="AC487" s="226"/>
      <c r="AD487" s="226"/>
      <c r="AE487" s="226"/>
      <c r="AF487" s="226"/>
      <c r="AG487" s="226"/>
      <c r="AH487" s="226"/>
      <c r="AI487" s="226"/>
      <c r="AJ487" s="226"/>
      <c r="AK487" s="226"/>
      <c r="AL487" s="226"/>
      <c r="AM487" s="226"/>
      <c r="AN487" s="226"/>
      <c r="AO487" s="226"/>
      <c r="AP487" s="226"/>
      <c r="AQ487" s="226"/>
      <c r="AR487" s="226"/>
      <c r="AS487" s="226"/>
      <c r="AT487" s="226"/>
      <c r="AU487" s="226"/>
      <c r="AV487" s="226"/>
      <c r="AW487" s="226"/>
      <c r="AX487" s="226"/>
      <c r="AY487" s="226"/>
      <c r="AZ487" s="226"/>
      <c r="BA487" s="226"/>
      <c r="BB487" s="226"/>
      <c r="BC487" s="226"/>
      <c r="BD487" s="226"/>
      <c r="BE487" s="226"/>
      <c r="BF487" s="226"/>
      <c r="BG487" s="226"/>
      <c r="BH487" s="226"/>
      <c r="BI487" s="226"/>
      <c r="BJ487" s="226"/>
      <c r="BK487" s="226"/>
      <c r="BL487" s="226"/>
      <c r="BM487" s="226"/>
      <c r="BN487" s="226"/>
      <c r="BO487" s="226"/>
      <c r="BP487" s="226"/>
    </row>
    <row r="488" spans="2:68" s="214" customFormat="1">
      <c r="B488" s="342"/>
      <c r="C488" s="342"/>
      <c r="D488" s="342"/>
      <c r="E488" s="342"/>
      <c r="F488" s="342"/>
      <c r="L488" s="226"/>
      <c r="M488" s="226"/>
      <c r="N488" s="226"/>
      <c r="O488" s="226"/>
      <c r="P488" s="226"/>
      <c r="Q488" s="226"/>
      <c r="R488" s="226"/>
      <c r="S488" s="226"/>
      <c r="T488" s="226"/>
      <c r="U488" s="226"/>
      <c r="V488" s="226"/>
      <c r="W488" s="226"/>
      <c r="X488" s="226"/>
      <c r="Y488" s="226"/>
      <c r="Z488" s="226"/>
      <c r="AA488" s="226"/>
      <c r="AB488" s="226"/>
      <c r="AC488" s="226"/>
      <c r="AD488" s="226"/>
      <c r="AE488" s="226"/>
      <c r="AF488" s="226"/>
      <c r="AG488" s="226"/>
      <c r="AH488" s="226"/>
      <c r="AI488" s="226"/>
      <c r="AJ488" s="226"/>
      <c r="AK488" s="226"/>
      <c r="AL488" s="226"/>
      <c r="AM488" s="226"/>
      <c r="AN488" s="226"/>
      <c r="AO488" s="226"/>
      <c r="AP488" s="226"/>
      <c r="AQ488" s="226"/>
      <c r="AR488" s="226"/>
      <c r="AS488" s="226"/>
      <c r="AT488" s="226"/>
      <c r="AU488" s="226"/>
      <c r="AV488" s="226"/>
      <c r="AW488" s="226"/>
      <c r="AX488" s="226"/>
      <c r="AY488" s="226"/>
      <c r="AZ488" s="226"/>
      <c r="BA488" s="226"/>
      <c r="BB488" s="226"/>
      <c r="BC488" s="226"/>
      <c r="BD488" s="226"/>
      <c r="BE488" s="226"/>
      <c r="BF488" s="226"/>
      <c r="BG488" s="226"/>
      <c r="BH488" s="226"/>
      <c r="BI488" s="226"/>
      <c r="BJ488" s="226"/>
      <c r="BK488" s="226"/>
      <c r="BL488" s="226"/>
      <c r="BM488" s="226"/>
      <c r="BN488" s="226"/>
      <c r="BO488" s="226"/>
      <c r="BP488" s="226"/>
    </row>
    <row r="489" spans="2:68" s="214" customFormat="1">
      <c r="B489" s="342"/>
      <c r="C489" s="342"/>
      <c r="D489" s="342"/>
      <c r="E489" s="342"/>
      <c r="F489" s="342"/>
      <c r="L489" s="226"/>
      <c r="M489" s="226"/>
      <c r="N489" s="226"/>
      <c r="O489" s="226"/>
      <c r="P489" s="226"/>
      <c r="Q489" s="226"/>
      <c r="R489" s="226"/>
      <c r="S489" s="226"/>
      <c r="T489" s="226"/>
      <c r="U489" s="226"/>
      <c r="V489" s="226"/>
      <c r="W489" s="226"/>
      <c r="X489" s="226"/>
      <c r="Y489" s="226"/>
      <c r="Z489" s="226"/>
      <c r="AA489" s="226"/>
      <c r="AB489" s="226"/>
      <c r="AC489" s="226"/>
      <c r="AD489" s="226"/>
      <c r="AE489" s="226"/>
      <c r="AF489" s="226"/>
      <c r="AG489" s="226"/>
      <c r="AH489" s="226"/>
      <c r="AI489" s="226"/>
      <c r="AJ489" s="226"/>
      <c r="AK489" s="226"/>
      <c r="AL489" s="226"/>
      <c r="AM489" s="226"/>
      <c r="AN489" s="226"/>
      <c r="AO489" s="226"/>
      <c r="AP489" s="226"/>
      <c r="AQ489" s="226"/>
      <c r="AR489" s="226"/>
      <c r="AS489" s="226"/>
      <c r="AT489" s="226"/>
      <c r="AU489" s="226"/>
      <c r="AV489" s="226"/>
      <c r="AW489" s="226"/>
      <c r="AX489" s="226"/>
      <c r="AY489" s="226"/>
      <c r="AZ489" s="226"/>
      <c r="BA489" s="226"/>
      <c r="BB489" s="226"/>
      <c r="BC489" s="226"/>
      <c r="BD489" s="226"/>
      <c r="BE489" s="226"/>
      <c r="BF489" s="226"/>
      <c r="BG489" s="226"/>
      <c r="BH489" s="226"/>
      <c r="BI489" s="226"/>
      <c r="BJ489" s="226"/>
      <c r="BK489" s="226"/>
      <c r="BL489" s="226"/>
      <c r="BM489" s="226"/>
      <c r="BN489" s="226"/>
      <c r="BO489" s="226"/>
      <c r="BP489" s="226"/>
    </row>
    <row r="490" spans="2:68" s="214" customFormat="1">
      <c r="B490" s="342"/>
      <c r="C490" s="342"/>
      <c r="D490" s="342"/>
      <c r="E490" s="342"/>
      <c r="F490" s="342"/>
      <c r="L490" s="226"/>
      <c r="M490" s="226"/>
      <c r="N490" s="226"/>
      <c r="O490" s="226"/>
      <c r="P490" s="226"/>
      <c r="Q490" s="226"/>
      <c r="R490" s="226"/>
      <c r="S490" s="226"/>
      <c r="T490" s="226"/>
      <c r="U490" s="226"/>
      <c r="V490" s="226"/>
      <c r="W490" s="226"/>
      <c r="X490" s="226"/>
      <c r="Y490" s="226"/>
      <c r="Z490" s="226"/>
      <c r="AA490" s="226"/>
      <c r="AB490" s="226"/>
      <c r="AC490" s="226"/>
      <c r="AD490" s="226"/>
      <c r="AE490" s="226"/>
      <c r="AF490" s="226"/>
      <c r="AG490" s="226"/>
      <c r="AH490" s="226"/>
      <c r="AI490" s="226"/>
      <c r="AJ490" s="226"/>
      <c r="AK490" s="226"/>
      <c r="AL490" s="226"/>
      <c r="AM490" s="226"/>
      <c r="AN490" s="226"/>
      <c r="AO490" s="226"/>
      <c r="AP490" s="226"/>
      <c r="AQ490" s="226"/>
      <c r="AR490" s="226"/>
      <c r="AS490" s="226"/>
      <c r="AT490" s="226"/>
      <c r="AU490" s="226"/>
      <c r="AV490" s="226"/>
      <c r="AW490" s="226"/>
      <c r="AX490" s="226"/>
      <c r="AY490" s="226"/>
      <c r="AZ490" s="226"/>
      <c r="BA490" s="226"/>
      <c r="BB490" s="226"/>
      <c r="BC490" s="226"/>
      <c r="BD490" s="226"/>
      <c r="BE490" s="226"/>
      <c r="BF490" s="226"/>
      <c r="BG490" s="226"/>
      <c r="BH490" s="226"/>
      <c r="BI490" s="226"/>
      <c r="BJ490" s="226"/>
      <c r="BK490" s="226"/>
      <c r="BL490" s="226"/>
      <c r="BM490" s="226"/>
      <c r="BN490" s="226"/>
      <c r="BO490" s="226"/>
      <c r="BP490" s="226"/>
    </row>
    <row r="491" spans="2:68" s="214" customFormat="1">
      <c r="B491" s="342"/>
      <c r="C491" s="342"/>
      <c r="D491" s="342"/>
      <c r="E491" s="342"/>
      <c r="F491" s="342"/>
      <c r="L491" s="226"/>
      <c r="M491" s="226"/>
      <c r="N491" s="226"/>
      <c r="O491" s="226"/>
      <c r="P491" s="226"/>
      <c r="Q491" s="226"/>
      <c r="R491" s="226"/>
      <c r="S491" s="226"/>
      <c r="T491" s="226"/>
      <c r="U491" s="226"/>
      <c r="V491" s="226"/>
      <c r="W491" s="226"/>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c r="AS491" s="226"/>
      <c r="AT491" s="226"/>
      <c r="AU491" s="226"/>
      <c r="AV491" s="226"/>
      <c r="AW491" s="226"/>
      <c r="AX491" s="226"/>
      <c r="AY491" s="226"/>
      <c r="AZ491" s="226"/>
      <c r="BA491" s="226"/>
      <c r="BB491" s="226"/>
      <c r="BC491" s="226"/>
      <c r="BD491" s="226"/>
      <c r="BE491" s="226"/>
      <c r="BF491" s="226"/>
      <c r="BG491" s="226"/>
      <c r="BH491" s="226"/>
      <c r="BI491" s="226"/>
      <c r="BJ491" s="226"/>
      <c r="BK491" s="226"/>
      <c r="BL491" s="226"/>
      <c r="BM491" s="226"/>
      <c r="BN491" s="226"/>
      <c r="BO491" s="226"/>
      <c r="BP491" s="226"/>
    </row>
    <row r="492" spans="2:68" s="214" customFormat="1">
      <c r="B492" s="342"/>
      <c r="C492" s="342"/>
      <c r="D492" s="342"/>
      <c r="E492" s="342"/>
      <c r="F492" s="342"/>
      <c r="L492" s="226"/>
      <c r="M492" s="226"/>
      <c r="N492" s="226"/>
      <c r="O492" s="226"/>
      <c r="P492" s="226"/>
      <c r="Q492" s="226"/>
      <c r="R492" s="226"/>
      <c r="S492" s="226"/>
      <c r="T492" s="226"/>
      <c r="U492" s="226"/>
      <c r="V492" s="226"/>
      <c r="W492" s="226"/>
      <c r="X492" s="226"/>
      <c r="Y492" s="226"/>
      <c r="Z492" s="226"/>
      <c r="AA492" s="226"/>
      <c r="AB492" s="226"/>
      <c r="AC492" s="226"/>
      <c r="AD492" s="226"/>
      <c r="AE492" s="226"/>
      <c r="AF492" s="226"/>
      <c r="AG492" s="226"/>
      <c r="AH492" s="226"/>
      <c r="AI492" s="226"/>
      <c r="AJ492" s="226"/>
      <c r="AK492" s="226"/>
      <c r="AL492" s="226"/>
      <c r="AM492" s="226"/>
      <c r="AN492" s="226"/>
      <c r="AO492" s="226"/>
      <c r="AP492" s="226"/>
      <c r="AQ492" s="226"/>
      <c r="AR492" s="226"/>
      <c r="AS492" s="226"/>
      <c r="AT492" s="226"/>
      <c r="AU492" s="226"/>
      <c r="AV492" s="226"/>
      <c r="AW492" s="226"/>
      <c r="AX492" s="226"/>
      <c r="AY492" s="226"/>
      <c r="AZ492" s="226"/>
      <c r="BA492" s="226"/>
      <c r="BB492" s="226"/>
      <c r="BC492" s="226"/>
      <c r="BD492" s="226"/>
      <c r="BE492" s="226"/>
      <c r="BF492" s="226"/>
      <c r="BG492" s="226"/>
      <c r="BH492" s="226"/>
      <c r="BI492" s="226"/>
      <c r="BJ492" s="226"/>
      <c r="BK492" s="226"/>
      <c r="BL492" s="226"/>
      <c r="BM492" s="226"/>
      <c r="BN492" s="226"/>
      <c r="BO492" s="226"/>
      <c r="BP492" s="226"/>
    </row>
    <row r="493" spans="2:68" s="214" customFormat="1">
      <c r="B493" s="342"/>
      <c r="C493" s="342"/>
      <c r="D493" s="342"/>
      <c r="E493" s="342"/>
      <c r="F493" s="342"/>
      <c r="L493" s="226"/>
      <c r="M493" s="226"/>
      <c r="N493" s="226"/>
      <c r="O493" s="226"/>
      <c r="P493" s="226"/>
      <c r="Q493" s="226"/>
      <c r="R493" s="226"/>
      <c r="S493" s="226"/>
      <c r="T493" s="226"/>
      <c r="U493" s="226"/>
      <c r="V493" s="226"/>
      <c r="W493" s="226"/>
      <c r="X493" s="226"/>
      <c r="Y493" s="226"/>
      <c r="Z493" s="226"/>
      <c r="AA493" s="226"/>
      <c r="AB493" s="226"/>
      <c r="AC493" s="226"/>
      <c r="AD493" s="226"/>
      <c r="AE493" s="226"/>
      <c r="AF493" s="226"/>
      <c r="AG493" s="226"/>
      <c r="AH493" s="226"/>
      <c r="AI493" s="226"/>
      <c r="AJ493" s="226"/>
      <c r="AK493" s="226"/>
      <c r="AL493" s="226"/>
      <c r="AM493" s="226"/>
      <c r="AN493" s="226"/>
      <c r="AO493" s="226"/>
      <c r="AP493" s="226"/>
      <c r="AQ493" s="226"/>
      <c r="AR493" s="226"/>
      <c r="AS493" s="226"/>
      <c r="AT493" s="226"/>
      <c r="AU493" s="226"/>
      <c r="AV493" s="226"/>
      <c r="AW493" s="226"/>
      <c r="AX493" s="226"/>
      <c r="AY493" s="226"/>
      <c r="AZ493" s="226"/>
      <c r="BA493" s="226"/>
      <c r="BB493" s="226"/>
      <c r="BC493" s="226"/>
      <c r="BD493" s="226"/>
      <c r="BE493" s="226"/>
      <c r="BF493" s="226"/>
      <c r="BG493" s="226"/>
      <c r="BH493" s="226"/>
      <c r="BI493" s="226"/>
      <c r="BJ493" s="226"/>
      <c r="BK493" s="226"/>
      <c r="BL493" s="226"/>
      <c r="BM493" s="226"/>
      <c r="BN493" s="226"/>
      <c r="BO493" s="226"/>
      <c r="BP493" s="226"/>
    </row>
    <row r="494" spans="2:68" s="214" customFormat="1">
      <c r="B494" s="342"/>
      <c r="C494" s="342"/>
      <c r="D494" s="342"/>
      <c r="E494" s="342"/>
      <c r="F494" s="342"/>
      <c r="L494" s="226"/>
      <c r="M494" s="226"/>
      <c r="N494" s="226"/>
      <c r="O494" s="226"/>
      <c r="P494" s="226"/>
      <c r="Q494" s="226"/>
      <c r="R494" s="226"/>
      <c r="S494" s="226"/>
      <c r="T494" s="226"/>
      <c r="U494" s="226"/>
      <c r="V494" s="226"/>
      <c r="W494" s="226"/>
      <c r="X494" s="226"/>
      <c r="Y494" s="226"/>
      <c r="Z494" s="226"/>
      <c r="AA494" s="226"/>
      <c r="AB494" s="226"/>
      <c r="AC494" s="226"/>
      <c r="AD494" s="226"/>
      <c r="AE494" s="226"/>
      <c r="AF494" s="226"/>
      <c r="AG494" s="226"/>
      <c r="AH494" s="226"/>
      <c r="AI494" s="226"/>
      <c r="AJ494" s="226"/>
      <c r="AK494" s="226"/>
      <c r="AL494" s="226"/>
      <c r="AM494" s="226"/>
      <c r="AN494" s="226"/>
      <c r="AO494" s="226"/>
      <c r="AP494" s="226"/>
      <c r="AQ494" s="226"/>
      <c r="AR494" s="226"/>
      <c r="AS494" s="226"/>
      <c r="AT494" s="226"/>
      <c r="AU494" s="226"/>
      <c r="AV494" s="226"/>
      <c r="AW494" s="226"/>
      <c r="AX494" s="226"/>
      <c r="AY494" s="226"/>
      <c r="AZ494" s="226"/>
      <c r="BA494" s="226"/>
      <c r="BB494" s="226"/>
      <c r="BC494" s="226"/>
      <c r="BD494" s="226"/>
      <c r="BE494" s="226"/>
      <c r="BF494" s="226"/>
      <c r="BG494" s="226"/>
      <c r="BH494" s="226"/>
      <c r="BI494" s="226"/>
      <c r="BJ494" s="226"/>
      <c r="BK494" s="226"/>
      <c r="BL494" s="226"/>
      <c r="BM494" s="226"/>
      <c r="BN494" s="226"/>
      <c r="BO494" s="226"/>
      <c r="BP494" s="226"/>
    </row>
    <row r="495" spans="2:68" s="214" customFormat="1">
      <c r="B495" s="342"/>
      <c r="C495" s="342"/>
      <c r="D495" s="342"/>
      <c r="E495" s="342"/>
      <c r="F495" s="342"/>
      <c r="L495" s="226"/>
      <c r="M495" s="226"/>
      <c r="N495" s="226"/>
      <c r="O495" s="226"/>
      <c r="P495" s="226"/>
      <c r="Q495" s="226"/>
      <c r="R495" s="226"/>
      <c r="S495" s="226"/>
      <c r="T495" s="226"/>
      <c r="U495" s="226"/>
      <c r="V495" s="226"/>
      <c r="W495" s="226"/>
      <c r="X495" s="226"/>
      <c r="Y495" s="226"/>
      <c r="Z495" s="226"/>
      <c r="AA495" s="226"/>
      <c r="AB495" s="226"/>
      <c r="AC495" s="226"/>
      <c r="AD495" s="226"/>
      <c r="AE495" s="226"/>
      <c r="AF495" s="226"/>
      <c r="AG495" s="226"/>
      <c r="AH495" s="226"/>
      <c r="AI495" s="226"/>
      <c r="AJ495" s="226"/>
      <c r="AK495" s="226"/>
      <c r="AL495" s="226"/>
      <c r="AM495" s="226"/>
      <c r="AN495" s="226"/>
      <c r="AO495" s="226"/>
      <c r="AP495" s="226"/>
      <c r="AQ495" s="226"/>
      <c r="AR495" s="226"/>
      <c r="AS495" s="226"/>
      <c r="AT495" s="226"/>
      <c r="AU495" s="226"/>
      <c r="AV495" s="226"/>
      <c r="AW495" s="226"/>
      <c r="AX495" s="226"/>
      <c r="AY495" s="226"/>
      <c r="AZ495" s="226"/>
      <c r="BA495" s="226"/>
      <c r="BB495" s="226"/>
      <c r="BC495" s="226"/>
      <c r="BD495" s="226"/>
      <c r="BE495" s="226"/>
      <c r="BF495" s="226"/>
      <c r="BG495" s="226"/>
      <c r="BH495" s="226"/>
      <c r="BI495" s="226"/>
      <c r="BJ495" s="226"/>
      <c r="BK495" s="226"/>
      <c r="BL495" s="226"/>
      <c r="BM495" s="226"/>
      <c r="BN495" s="226"/>
      <c r="BO495" s="226"/>
      <c r="BP495" s="226"/>
    </row>
    <row r="496" spans="2:68" s="214" customFormat="1">
      <c r="B496" s="342"/>
      <c r="C496" s="342"/>
      <c r="D496" s="342"/>
      <c r="E496" s="342"/>
      <c r="F496" s="342"/>
      <c r="L496" s="226"/>
      <c r="M496" s="226"/>
      <c r="N496" s="226"/>
      <c r="O496" s="226"/>
      <c r="P496" s="226"/>
      <c r="Q496" s="226"/>
      <c r="R496" s="226"/>
      <c r="S496" s="226"/>
      <c r="T496" s="226"/>
      <c r="U496" s="226"/>
      <c r="V496" s="226"/>
      <c r="W496" s="226"/>
      <c r="X496" s="226"/>
      <c r="Y496" s="226"/>
      <c r="Z496" s="226"/>
      <c r="AA496" s="226"/>
      <c r="AB496" s="226"/>
      <c r="AC496" s="226"/>
      <c r="AD496" s="226"/>
      <c r="AE496" s="226"/>
      <c r="AF496" s="226"/>
      <c r="AG496" s="226"/>
      <c r="AH496" s="226"/>
      <c r="AI496" s="226"/>
      <c r="AJ496" s="226"/>
      <c r="AK496" s="226"/>
      <c r="AL496" s="226"/>
      <c r="AM496" s="226"/>
      <c r="AN496" s="226"/>
      <c r="AO496" s="226"/>
      <c r="AP496" s="226"/>
      <c r="AQ496" s="226"/>
      <c r="AR496" s="226"/>
      <c r="AS496" s="226"/>
      <c r="AT496" s="226"/>
      <c r="AU496" s="226"/>
      <c r="AV496" s="226"/>
      <c r="AW496" s="226"/>
      <c r="AX496" s="226"/>
      <c r="AY496" s="226"/>
      <c r="AZ496" s="226"/>
      <c r="BA496" s="226"/>
      <c r="BB496" s="226"/>
      <c r="BC496" s="226"/>
      <c r="BD496" s="226"/>
      <c r="BE496" s="226"/>
      <c r="BF496" s="226"/>
      <c r="BG496" s="226"/>
      <c r="BH496" s="226"/>
      <c r="BI496" s="226"/>
      <c r="BJ496" s="226"/>
      <c r="BK496" s="226"/>
      <c r="BL496" s="226"/>
      <c r="BM496" s="226"/>
      <c r="BN496" s="226"/>
      <c r="BO496" s="226"/>
      <c r="BP496" s="226"/>
    </row>
    <row r="497" spans="2:68" s="214" customFormat="1">
      <c r="B497" s="342"/>
      <c r="C497" s="342"/>
      <c r="D497" s="342"/>
      <c r="E497" s="342"/>
      <c r="F497" s="342"/>
      <c r="L497" s="226"/>
      <c r="M497" s="226"/>
      <c r="N497" s="226"/>
      <c r="O497" s="226"/>
      <c r="P497" s="226"/>
      <c r="Q497" s="226"/>
      <c r="R497" s="226"/>
      <c r="S497" s="226"/>
      <c r="T497" s="226"/>
      <c r="U497" s="226"/>
      <c r="V497" s="226"/>
      <c r="W497" s="226"/>
      <c r="X497" s="226"/>
      <c r="Y497" s="226"/>
      <c r="Z497" s="226"/>
      <c r="AA497" s="226"/>
      <c r="AB497" s="226"/>
      <c r="AC497" s="226"/>
      <c r="AD497" s="226"/>
      <c r="AE497" s="226"/>
      <c r="AF497" s="226"/>
      <c r="AG497" s="226"/>
      <c r="AH497" s="226"/>
      <c r="AI497" s="226"/>
      <c r="AJ497" s="226"/>
      <c r="AK497" s="226"/>
      <c r="AL497" s="226"/>
      <c r="AM497" s="226"/>
      <c r="AN497" s="226"/>
      <c r="AO497" s="226"/>
      <c r="AP497" s="226"/>
      <c r="AQ497" s="226"/>
      <c r="AR497" s="226"/>
      <c r="AS497" s="226"/>
      <c r="AT497" s="226"/>
      <c r="AU497" s="226"/>
      <c r="AV497" s="226"/>
      <c r="AW497" s="226"/>
      <c r="AX497" s="226"/>
      <c r="AY497" s="226"/>
      <c r="AZ497" s="226"/>
      <c r="BA497" s="226"/>
      <c r="BB497" s="226"/>
      <c r="BC497" s="226"/>
      <c r="BD497" s="226"/>
      <c r="BE497" s="226"/>
      <c r="BF497" s="226"/>
      <c r="BG497" s="226"/>
      <c r="BH497" s="226"/>
      <c r="BI497" s="226"/>
      <c r="BJ497" s="226"/>
      <c r="BK497" s="226"/>
      <c r="BL497" s="226"/>
      <c r="BM497" s="226"/>
      <c r="BN497" s="226"/>
      <c r="BO497" s="226"/>
      <c r="BP497" s="226"/>
    </row>
    <row r="498" spans="2:68" s="214" customFormat="1">
      <c r="B498" s="342"/>
      <c r="C498" s="342"/>
      <c r="D498" s="342"/>
      <c r="E498" s="342"/>
      <c r="F498" s="342"/>
      <c r="L498" s="226"/>
      <c r="M498" s="226"/>
      <c r="N498" s="226"/>
      <c r="O498" s="226"/>
      <c r="P498" s="226"/>
      <c r="Q498" s="226"/>
      <c r="R498" s="226"/>
      <c r="S498" s="226"/>
      <c r="T498" s="226"/>
      <c r="U498" s="226"/>
      <c r="V498" s="226"/>
      <c r="W498" s="226"/>
      <c r="X498" s="226"/>
      <c r="Y498" s="226"/>
      <c r="Z498" s="226"/>
      <c r="AA498" s="226"/>
      <c r="AB498" s="226"/>
      <c r="AC498" s="226"/>
      <c r="AD498" s="226"/>
      <c r="AE498" s="226"/>
      <c r="AF498" s="226"/>
      <c r="AG498" s="226"/>
      <c r="AH498" s="226"/>
      <c r="AI498" s="226"/>
      <c r="AJ498" s="226"/>
      <c r="AK498" s="226"/>
      <c r="AL498" s="226"/>
      <c r="AM498" s="226"/>
      <c r="AN498" s="226"/>
      <c r="AO498" s="226"/>
      <c r="AP498" s="226"/>
      <c r="AQ498" s="226"/>
      <c r="AR498" s="226"/>
      <c r="AS498" s="226"/>
      <c r="AT498" s="226"/>
      <c r="AU498" s="226"/>
      <c r="AV498" s="226"/>
      <c r="AW498" s="226"/>
      <c r="AX498" s="226"/>
      <c r="AY498" s="226"/>
      <c r="AZ498" s="226"/>
      <c r="BA498" s="226"/>
      <c r="BB498" s="226"/>
      <c r="BC498" s="226"/>
      <c r="BD498" s="226"/>
      <c r="BE498" s="226"/>
      <c r="BF498" s="226"/>
      <c r="BG498" s="226"/>
      <c r="BH498" s="226"/>
      <c r="BI498" s="226"/>
      <c r="BJ498" s="226"/>
      <c r="BK498" s="226"/>
      <c r="BL498" s="226"/>
      <c r="BM498" s="226"/>
      <c r="BN498" s="226"/>
      <c r="BO498" s="226"/>
      <c r="BP498" s="226"/>
    </row>
    <row r="499" spans="2:68" s="214" customFormat="1">
      <c r="B499" s="342"/>
      <c r="C499" s="342"/>
      <c r="D499" s="342"/>
      <c r="E499" s="342"/>
      <c r="F499" s="342"/>
      <c r="L499" s="226"/>
      <c r="M499" s="226"/>
      <c r="N499" s="226"/>
      <c r="O499" s="226"/>
      <c r="P499" s="226"/>
      <c r="Q499" s="226"/>
      <c r="R499" s="226"/>
      <c r="S499" s="226"/>
      <c r="T499" s="226"/>
      <c r="U499" s="226"/>
      <c r="V499" s="226"/>
      <c r="W499" s="226"/>
      <c r="X499" s="226"/>
      <c r="Y499" s="226"/>
      <c r="Z499" s="226"/>
      <c r="AA499" s="226"/>
      <c r="AB499" s="226"/>
      <c r="AC499" s="226"/>
      <c r="AD499" s="226"/>
      <c r="AE499" s="226"/>
      <c r="AF499" s="226"/>
      <c r="AG499" s="226"/>
      <c r="AH499" s="226"/>
      <c r="AI499" s="226"/>
      <c r="AJ499" s="226"/>
      <c r="AK499" s="226"/>
      <c r="AL499" s="226"/>
      <c r="AM499" s="226"/>
      <c r="AN499" s="226"/>
      <c r="AO499" s="226"/>
      <c r="AP499" s="226"/>
      <c r="AQ499" s="226"/>
      <c r="AR499" s="226"/>
      <c r="AS499" s="226"/>
      <c r="AT499" s="226"/>
      <c r="AU499" s="226"/>
      <c r="AV499" s="226"/>
      <c r="AW499" s="226"/>
      <c r="AX499" s="226"/>
      <c r="AY499" s="226"/>
      <c r="AZ499" s="226"/>
      <c r="BA499" s="226"/>
      <c r="BB499" s="226"/>
      <c r="BC499" s="226"/>
      <c r="BD499" s="226"/>
      <c r="BE499" s="226"/>
      <c r="BF499" s="226"/>
      <c r="BG499" s="226"/>
      <c r="BH499" s="226"/>
      <c r="BI499" s="226"/>
      <c r="BJ499" s="226"/>
      <c r="BK499" s="226"/>
      <c r="BL499" s="226"/>
      <c r="BM499" s="226"/>
      <c r="BN499" s="226"/>
      <c r="BO499" s="226"/>
      <c r="BP499" s="226"/>
    </row>
    <row r="500" spans="2:68" s="214" customFormat="1">
      <c r="B500" s="342"/>
      <c r="C500" s="342"/>
      <c r="D500" s="342"/>
      <c r="E500" s="342"/>
      <c r="F500" s="342"/>
      <c r="L500" s="226"/>
      <c r="M500" s="226"/>
      <c r="N500" s="226"/>
      <c r="O500" s="226"/>
      <c r="P500" s="226"/>
      <c r="Q500" s="226"/>
      <c r="R500" s="226"/>
      <c r="S500" s="226"/>
      <c r="T500" s="226"/>
      <c r="U500" s="226"/>
      <c r="V500" s="226"/>
      <c r="W500" s="226"/>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c r="AS500" s="226"/>
      <c r="AT500" s="226"/>
      <c r="AU500" s="226"/>
      <c r="AV500" s="226"/>
      <c r="AW500" s="226"/>
      <c r="AX500" s="226"/>
      <c r="AY500" s="226"/>
      <c r="AZ500" s="226"/>
      <c r="BA500" s="226"/>
      <c r="BB500" s="226"/>
      <c r="BC500" s="226"/>
      <c r="BD500" s="226"/>
      <c r="BE500" s="226"/>
      <c r="BF500" s="226"/>
      <c r="BG500" s="226"/>
      <c r="BH500" s="226"/>
      <c r="BI500" s="226"/>
      <c r="BJ500" s="226"/>
      <c r="BK500" s="226"/>
      <c r="BL500" s="226"/>
      <c r="BM500" s="226"/>
      <c r="BN500" s="226"/>
      <c r="BO500" s="226"/>
      <c r="BP500" s="226"/>
    </row>
    <row r="501" spans="2:68" s="214" customFormat="1">
      <c r="B501" s="342"/>
      <c r="C501" s="342"/>
      <c r="D501" s="342"/>
      <c r="E501" s="342"/>
      <c r="F501" s="342"/>
      <c r="L501" s="226"/>
      <c r="M501" s="226"/>
      <c r="N501" s="226"/>
      <c r="O501" s="226"/>
      <c r="P501" s="226"/>
      <c r="Q501" s="226"/>
      <c r="R501" s="226"/>
      <c r="S501" s="226"/>
      <c r="T501" s="226"/>
      <c r="U501" s="226"/>
      <c r="V501" s="226"/>
      <c r="W501" s="226"/>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c r="AS501" s="226"/>
      <c r="AT501" s="226"/>
      <c r="AU501" s="226"/>
      <c r="AV501" s="226"/>
      <c r="AW501" s="226"/>
      <c r="AX501" s="226"/>
      <c r="AY501" s="226"/>
      <c r="AZ501" s="226"/>
      <c r="BA501" s="226"/>
      <c r="BB501" s="226"/>
      <c r="BC501" s="226"/>
      <c r="BD501" s="226"/>
      <c r="BE501" s="226"/>
      <c r="BF501" s="226"/>
      <c r="BG501" s="226"/>
      <c r="BH501" s="226"/>
      <c r="BI501" s="226"/>
      <c r="BJ501" s="226"/>
      <c r="BK501" s="226"/>
      <c r="BL501" s="226"/>
      <c r="BM501" s="226"/>
      <c r="BN501" s="226"/>
      <c r="BO501" s="226"/>
      <c r="BP501" s="226"/>
    </row>
    <row r="502" spans="2:68" s="214" customFormat="1">
      <c r="B502" s="342"/>
      <c r="C502" s="342"/>
      <c r="D502" s="342"/>
      <c r="E502" s="342"/>
      <c r="F502" s="342"/>
      <c r="L502" s="226"/>
      <c r="M502" s="226"/>
      <c r="N502" s="226"/>
      <c r="O502" s="226"/>
      <c r="P502" s="226"/>
      <c r="Q502" s="226"/>
      <c r="R502" s="226"/>
      <c r="S502" s="226"/>
      <c r="T502" s="226"/>
      <c r="U502" s="226"/>
      <c r="V502" s="226"/>
      <c r="W502" s="226"/>
      <c r="X502" s="226"/>
      <c r="Y502" s="226"/>
      <c r="Z502" s="226"/>
      <c r="AA502" s="226"/>
      <c r="AB502" s="226"/>
      <c r="AC502" s="226"/>
      <c r="AD502" s="226"/>
      <c r="AE502" s="226"/>
      <c r="AF502" s="226"/>
      <c r="AG502" s="226"/>
      <c r="AH502" s="226"/>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26"/>
      <c r="BD502" s="226"/>
      <c r="BE502" s="226"/>
      <c r="BF502" s="226"/>
      <c r="BG502" s="226"/>
      <c r="BH502" s="226"/>
      <c r="BI502" s="226"/>
      <c r="BJ502" s="226"/>
      <c r="BK502" s="226"/>
      <c r="BL502" s="226"/>
      <c r="BM502" s="226"/>
      <c r="BN502" s="226"/>
      <c r="BO502" s="226"/>
      <c r="BP502" s="226"/>
    </row>
    <row r="503" spans="2:68" s="214" customFormat="1">
      <c r="B503" s="342"/>
      <c r="C503" s="342"/>
      <c r="D503" s="342"/>
      <c r="E503" s="342"/>
      <c r="F503" s="342"/>
      <c r="L503" s="226"/>
      <c r="M503" s="226"/>
      <c r="N503" s="226"/>
      <c r="O503" s="226"/>
      <c r="P503" s="226"/>
      <c r="Q503" s="226"/>
      <c r="R503" s="226"/>
      <c r="S503" s="226"/>
      <c r="T503" s="226"/>
      <c r="U503" s="226"/>
      <c r="V503" s="226"/>
      <c r="W503" s="22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26"/>
      <c r="BD503" s="226"/>
      <c r="BE503" s="226"/>
      <c r="BF503" s="226"/>
      <c r="BG503" s="226"/>
      <c r="BH503" s="226"/>
      <c r="BI503" s="226"/>
      <c r="BJ503" s="226"/>
      <c r="BK503" s="226"/>
      <c r="BL503" s="226"/>
      <c r="BM503" s="226"/>
      <c r="BN503" s="226"/>
      <c r="BO503" s="226"/>
      <c r="BP503" s="226"/>
    </row>
    <row r="504" spans="2:68" s="214" customFormat="1">
      <c r="B504" s="342"/>
      <c r="C504" s="342"/>
      <c r="D504" s="342"/>
      <c r="E504" s="342"/>
      <c r="F504" s="342"/>
      <c r="L504" s="226"/>
      <c r="M504" s="226"/>
      <c r="N504" s="226"/>
      <c r="O504" s="226"/>
      <c r="P504" s="226"/>
      <c r="Q504" s="226"/>
      <c r="R504" s="226"/>
      <c r="S504" s="226"/>
      <c r="T504" s="226"/>
      <c r="U504" s="226"/>
      <c r="V504" s="226"/>
      <c r="W504" s="226"/>
      <c r="X504" s="226"/>
      <c r="Y504" s="226"/>
      <c r="Z504" s="226"/>
      <c r="AA504" s="226"/>
      <c r="AB504" s="226"/>
      <c r="AC504" s="226"/>
      <c r="AD504" s="226"/>
      <c r="AE504" s="226"/>
      <c r="AF504" s="226"/>
      <c r="AG504" s="226"/>
      <c r="AH504" s="226"/>
      <c r="AI504" s="226"/>
      <c r="AJ504" s="226"/>
      <c r="AK504" s="226"/>
      <c r="AL504" s="226"/>
      <c r="AM504" s="226"/>
      <c r="AN504" s="226"/>
      <c r="AO504" s="226"/>
      <c r="AP504" s="226"/>
      <c r="AQ504" s="226"/>
      <c r="AR504" s="226"/>
      <c r="AS504" s="226"/>
      <c r="AT504" s="226"/>
      <c r="AU504" s="226"/>
      <c r="AV504" s="226"/>
      <c r="AW504" s="226"/>
      <c r="AX504" s="226"/>
      <c r="AY504" s="226"/>
      <c r="AZ504" s="226"/>
      <c r="BA504" s="226"/>
      <c r="BB504" s="226"/>
      <c r="BC504" s="226"/>
      <c r="BD504" s="226"/>
      <c r="BE504" s="226"/>
      <c r="BF504" s="226"/>
      <c r="BG504" s="226"/>
      <c r="BH504" s="226"/>
      <c r="BI504" s="226"/>
      <c r="BJ504" s="226"/>
      <c r="BK504" s="226"/>
      <c r="BL504" s="226"/>
      <c r="BM504" s="226"/>
      <c r="BN504" s="226"/>
      <c r="BO504" s="226"/>
      <c r="BP504" s="226"/>
    </row>
    <row r="505" spans="2:68" s="214" customFormat="1">
      <c r="B505" s="342"/>
      <c r="C505" s="342"/>
      <c r="D505" s="342"/>
      <c r="E505" s="342"/>
      <c r="F505" s="342"/>
      <c r="L505" s="226"/>
      <c r="M505" s="226"/>
      <c r="N505" s="226"/>
      <c r="O505" s="226"/>
      <c r="P505" s="226"/>
      <c r="Q505" s="226"/>
      <c r="R505" s="226"/>
      <c r="S505" s="226"/>
      <c r="T505" s="226"/>
      <c r="U505" s="226"/>
      <c r="V505" s="226"/>
      <c r="W505" s="226"/>
      <c r="X505" s="226"/>
      <c r="Y505" s="226"/>
      <c r="Z505" s="226"/>
      <c r="AA505" s="226"/>
      <c r="AB505" s="226"/>
      <c r="AC505" s="226"/>
      <c r="AD505" s="226"/>
      <c r="AE505" s="226"/>
      <c r="AF505" s="226"/>
      <c r="AG505" s="226"/>
      <c r="AH505" s="226"/>
      <c r="AI505" s="226"/>
      <c r="AJ505" s="226"/>
      <c r="AK505" s="226"/>
      <c r="AL505" s="226"/>
      <c r="AM505" s="226"/>
      <c r="AN505" s="226"/>
      <c r="AO505" s="226"/>
      <c r="AP505" s="226"/>
      <c r="AQ505" s="226"/>
      <c r="AR505" s="226"/>
      <c r="AS505" s="226"/>
      <c r="AT505" s="226"/>
      <c r="AU505" s="226"/>
      <c r="AV505" s="226"/>
      <c r="AW505" s="226"/>
      <c r="AX505" s="226"/>
      <c r="AY505" s="226"/>
      <c r="AZ505" s="226"/>
      <c r="BA505" s="226"/>
      <c r="BB505" s="226"/>
      <c r="BC505" s="226"/>
      <c r="BD505" s="226"/>
      <c r="BE505" s="226"/>
      <c r="BF505" s="226"/>
      <c r="BG505" s="226"/>
      <c r="BH505" s="226"/>
      <c r="BI505" s="226"/>
      <c r="BJ505" s="226"/>
      <c r="BK505" s="226"/>
      <c r="BL505" s="226"/>
      <c r="BM505" s="226"/>
      <c r="BN505" s="226"/>
      <c r="BO505" s="226"/>
      <c r="BP505" s="226"/>
    </row>
    <row r="506" spans="2:68" s="214" customFormat="1">
      <c r="B506" s="342"/>
      <c r="C506" s="342"/>
      <c r="D506" s="342"/>
      <c r="E506" s="342"/>
      <c r="F506" s="342"/>
      <c r="L506" s="226"/>
      <c r="M506" s="226"/>
      <c r="N506" s="226"/>
      <c r="O506" s="226"/>
      <c r="P506" s="226"/>
      <c r="Q506" s="226"/>
      <c r="R506" s="226"/>
      <c r="S506" s="226"/>
      <c r="T506" s="226"/>
      <c r="U506" s="226"/>
      <c r="V506" s="226"/>
      <c r="W506" s="226"/>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row>
    <row r="507" spans="2:68" s="214" customFormat="1">
      <c r="B507" s="342"/>
      <c r="C507" s="342"/>
      <c r="D507" s="342"/>
      <c r="E507" s="342"/>
      <c r="F507" s="342"/>
      <c r="L507" s="226"/>
      <c r="M507" s="226"/>
      <c r="N507" s="226"/>
      <c r="O507" s="226"/>
      <c r="P507" s="226"/>
      <c r="Q507" s="226"/>
      <c r="R507" s="226"/>
      <c r="S507" s="226"/>
      <c r="T507" s="226"/>
      <c r="U507" s="226"/>
      <c r="V507" s="226"/>
      <c r="W507" s="226"/>
      <c r="X507" s="226"/>
      <c r="Y507" s="226"/>
      <c r="Z507" s="226"/>
      <c r="AA507" s="226"/>
      <c r="AB507" s="226"/>
      <c r="AC507" s="226"/>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row>
    <row r="508" spans="2:68" s="214" customFormat="1">
      <c r="B508" s="342"/>
      <c r="C508" s="342"/>
      <c r="D508" s="342"/>
      <c r="E508" s="342"/>
      <c r="F508" s="342"/>
      <c r="L508" s="226"/>
      <c r="M508" s="226"/>
      <c r="N508" s="226"/>
      <c r="O508" s="226"/>
      <c r="P508" s="226"/>
      <c r="Q508" s="226"/>
      <c r="R508" s="226"/>
      <c r="S508" s="226"/>
      <c r="T508" s="226"/>
      <c r="U508" s="226"/>
      <c r="V508" s="226"/>
      <c r="W508" s="226"/>
      <c r="X508" s="226"/>
      <c r="Y508" s="226"/>
      <c r="Z508" s="226"/>
      <c r="AA508" s="226"/>
      <c r="AB508" s="226"/>
      <c r="AC508" s="226"/>
      <c r="AD508" s="226"/>
      <c r="AE508" s="226"/>
      <c r="AF508" s="226"/>
      <c r="AG508" s="226"/>
      <c r="AH508" s="226"/>
      <c r="AI508" s="226"/>
      <c r="AJ508" s="226"/>
      <c r="AK508" s="226"/>
      <c r="AL508" s="226"/>
      <c r="AM508" s="226"/>
      <c r="AN508" s="226"/>
      <c r="AO508" s="226"/>
      <c r="AP508" s="226"/>
      <c r="AQ508" s="226"/>
      <c r="AR508" s="226"/>
      <c r="AS508" s="226"/>
      <c r="AT508" s="226"/>
      <c r="AU508" s="226"/>
      <c r="AV508" s="226"/>
      <c r="AW508" s="226"/>
      <c r="AX508" s="226"/>
      <c r="AY508" s="226"/>
      <c r="AZ508" s="226"/>
      <c r="BA508" s="226"/>
      <c r="BB508" s="226"/>
      <c r="BC508" s="226"/>
      <c r="BD508" s="226"/>
      <c r="BE508" s="226"/>
      <c r="BF508" s="226"/>
      <c r="BG508" s="226"/>
      <c r="BH508" s="226"/>
      <c r="BI508" s="226"/>
      <c r="BJ508" s="226"/>
      <c r="BK508" s="226"/>
      <c r="BL508" s="226"/>
      <c r="BM508" s="226"/>
      <c r="BN508" s="226"/>
      <c r="BO508" s="226"/>
      <c r="BP508" s="226"/>
    </row>
    <row r="509" spans="2:68" s="214" customFormat="1">
      <c r="B509" s="342"/>
      <c r="C509" s="342"/>
      <c r="D509" s="342"/>
      <c r="E509" s="342"/>
      <c r="F509" s="342"/>
      <c r="L509" s="226"/>
      <c r="M509" s="226"/>
      <c r="N509" s="226"/>
      <c r="O509" s="226"/>
      <c r="P509" s="226"/>
      <c r="Q509" s="226"/>
      <c r="R509" s="226"/>
      <c r="S509" s="226"/>
      <c r="T509" s="226"/>
      <c r="U509" s="226"/>
      <c r="V509" s="226"/>
      <c r="W509" s="226"/>
      <c r="X509" s="226"/>
      <c r="Y509" s="226"/>
      <c r="Z509" s="226"/>
      <c r="AA509" s="226"/>
      <c r="AB509" s="226"/>
      <c r="AC509" s="226"/>
      <c r="AD509" s="226"/>
      <c r="AE509" s="226"/>
      <c r="AF509" s="226"/>
      <c r="AG509" s="226"/>
      <c r="AH509" s="226"/>
      <c r="AI509" s="226"/>
      <c r="AJ509" s="226"/>
      <c r="AK509" s="226"/>
      <c r="AL509" s="226"/>
      <c r="AM509" s="226"/>
      <c r="AN509" s="226"/>
      <c r="AO509" s="226"/>
      <c r="AP509" s="226"/>
      <c r="AQ509" s="226"/>
      <c r="AR509" s="226"/>
      <c r="AS509" s="226"/>
      <c r="AT509" s="226"/>
      <c r="AU509" s="226"/>
      <c r="AV509" s="226"/>
      <c r="AW509" s="226"/>
      <c r="AX509" s="226"/>
      <c r="AY509" s="226"/>
      <c r="AZ509" s="226"/>
      <c r="BA509" s="226"/>
      <c r="BB509" s="226"/>
      <c r="BC509" s="226"/>
      <c r="BD509" s="226"/>
      <c r="BE509" s="226"/>
      <c r="BF509" s="226"/>
      <c r="BG509" s="226"/>
      <c r="BH509" s="226"/>
      <c r="BI509" s="226"/>
      <c r="BJ509" s="226"/>
      <c r="BK509" s="226"/>
      <c r="BL509" s="226"/>
      <c r="BM509" s="226"/>
      <c r="BN509" s="226"/>
      <c r="BO509" s="226"/>
      <c r="BP509" s="226"/>
    </row>
    <row r="510" spans="2:68" s="214" customFormat="1">
      <c r="B510" s="342"/>
      <c r="C510" s="342"/>
      <c r="D510" s="342"/>
      <c r="E510" s="342"/>
      <c r="F510" s="342"/>
      <c r="L510" s="226"/>
      <c r="M510" s="226"/>
      <c r="N510" s="226"/>
      <c r="O510" s="226"/>
      <c r="P510" s="226"/>
      <c r="Q510" s="226"/>
      <c r="R510" s="226"/>
      <c r="S510" s="226"/>
      <c r="T510" s="226"/>
      <c r="U510" s="226"/>
      <c r="V510" s="226"/>
      <c r="W510" s="226"/>
      <c r="X510" s="226"/>
      <c r="Y510" s="226"/>
      <c r="Z510" s="226"/>
      <c r="AA510" s="226"/>
      <c r="AB510" s="226"/>
      <c r="AC510" s="226"/>
      <c r="AD510" s="226"/>
      <c r="AE510" s="226"/>
      <c r="AF510" s="226"/>
      <c r="AG510" s="226"/>
      <c r="AH510" s="226"/>
      <c r="AI510" s="226"/>
      <c r="AJ510" s="226"/>
      <c r="AK510" s="226"/>
      <c r="AL510" s="226"/>
      <c r="AM510" s="226"/>
      <c r="AN510" s="226"/>
      <c r="AO510" s="226"/>
      <c r="AP510" s="226"/>
      <c r="AQ510" s="226"/>
      <c r="AR510" s="226"/>
      <c r="AS510" s="226"/>
      <c r="AT510" s="226"/>
      <c r="AU510" s="226"/>
      <c r="AV510" s="226"/>
      <c r="AW510" s="226"/>
      <c r="AX510" s="226"/>
      <c r="AY510" s="226"/>
      <c r="AZ510" s="226"/>
      <c r="BA510" s="226"/>
      <c r="BB510" s="226"/>
      <c r="BC510" s="226"/>
      <c r="BD510" s="226"/>
      <c r="BE510" s="226"/>
      <c r="BF510" s="226"/>
      <c r="BG510" s="226"/>
      <c r="BH510" s="226"/>
      <c r="BI510" s="226"/>
      <c r="BJ510" s="226"/>
      <c r="BK510" s="226"/>
      <c r="BL510" s="226"/>
      <c r="BM510" s="226"/>
      <c r="BN510" s="226"/>
      <c r="BO510" s="226"/>
      <c r="BP510" s="226"/>
    </row>
    <row r="511" spans="2:68" s="214" customFormat="1">
      <c r="B511" s="342"/>
      <c r="C511" s="342"/>
      <c r="D511" s="342"/>
      <c r="E511" s="342"/>
      <c r="F511" s="342"/>
      <c r="L511" s="226"/>
      <c r="M511" s="226"/>
      <c r="N511" s="226"/>
      <c r="O511" s="226"/>
      <c r="P511" s="226"/>
      <c r="Q511" s="226"/>
      <c r="R511" s="226"/>
      <c r="S511" s="226"/>
      <c r="T511" s="226"/>
      <c r="U511" s="226"/>
      <c r="V511" s="226"/>
      <c r="W511" s="226"/>
      <c r="X511" s="226"/>
      <c r="Y511" s="226"/>
      <c r="Z511" s="226"/>
      <c r="AA511" s="226"/>
      <c r="AB511" s="226"/>
      <c r="AC511" s="226"/>
      <c r="AD511" s="226"/>
      <c r="AE511" s="226"/>
      <c r="AF511" s="226"/>
      <c r="AG511" s="226"/>
      <c r="AH511" s="226"/>
      <c r="AI511" s="226"/>
      <c r="AJ511" s="226"/>
      <c r="AK511" s="226"/>
      <c r="AL511" s="226"/>
      <c r="AM511" s="226"/>
      <c r="AN511" s="226"/>
      <c r="AO511" s="226"/>
      <c r="AP511" s="226"/>
      <c r="AQ511" s="226"/>
      <c r="AR511" s="226"/>
      <c r="AS511" s="226"/>
      <c r="AT511" s="226"/>
      <c r="AU511" s="226"/>
      <c r="AV511" s="226"/>
      <c r="AW511" s="226"/>
      <c r="AX511" s="226"/>
      <c r="AY511" s="226"/>
      <c r="AZ511" s="226"/>
      <c r="BA511" s="226"/>
      <c r="BB511" s="226"/>
      <c r="BC511" s="226"/>
      <c r="BD511" s="226"/>
      <c r="BE511" s="226"/>
      <c r="BF511" s="226"/>
      <c r="BG511" s="226"/>
      <c r="BH511" s="226"/>
      <c r="BI511" s="226"/>
      <c r="BJ511" s="226"/>
      <c r="BK511" s="226"/>
      <c r="BL511" s="226"/>
      <c r="BM511" s="226"/>
      <c r="BN511" s="226"/>
      <c r="BO511" s="226"/>
      <c r="BP511" s="226"/>
    </row>
    <row r="512" spans="2:68" s="214" customFormat="1">
      <c r="B512" s="342"/>
      <c r="C512" s="342"/>
      <c r="D512" s="342"/>
      <c r="E512" s="342"/>
      <c r="F512" s="342"/>
      <c r="L512" s="226"/>
      <c r="M512" s="226"/>
      <c r="N512" s="226"/>
      <c r="O512" s="226"/>
      <c r="P512" s="226"/>
      <c r="Q512" s="226"/>
      <c r="R512" s="226"/>
      <c r="S512" s="226"/>
      <c r="T512" s="226"/>
      <c r="U512" s="226"/>
      <c r="V512" s="226"/>
      <c r="W512" s="226"/>
      <c r="X512" s="226"/>
      <c r="Y512" s="226"/>
      <c r="Z512" s="226"/>
      <c r="AA512" s="226"/>
      <c r="AB512" s="226"/>
      <c r="AC512" s="226"/>
      <c r="AD512" s="226"/>
      <c r="AE512" s="226"/>
      <c r="AF512" s="226"/>
      <c r="AG512" s="226"/>
      <c r="AH512" s="226"/>
      <c r="AI512" s="226"/>
      <c r="AJ512" s="226"/>
      <c r="AK512" s="226"/>
      <c r="AL512" s="226"/>
      <c r="AM512" s="226"/>
      <c r="AN512" s="226"/>
      <c r="AO512" s="226"/>
      <c r="AP512" s="226"/>
      <c r="AQ512" s="226"/>
      <c r="AR512" s="226"/>
      <c r="AS512" s="226"/>
      <c r="AT512" s="226"/>
      <c r="AU512" s="226"/>
      <c r="AV512" s="226"/>
      <c r="AW512" s="226"/>
      <c r="AX512" s="226"/>
      <c r="AY512" s="226"/>
      <c r="AZ512" s="226"/>
      <c r="BA512" s="226"/>
      <c r="BB512" s="226"/>
      <c r="BC512" s="226"/>
      <c r="BD512" s="226"/>
      <c r="BE512" s="226"/>
      <c r="BF512" s="226"/>
      <c r="BG512" s="226"/>
      <c r="BH512" s="226"/>
      <c r="BI512" s="226"/>
      <c r="BJ512" s="226"/>
      <c r="BK512" s="226"/>
      <c r="BL512" s="226"/>
      <c r="BM512" s="226"/>
      <c r="BN512" s="226"/>
      <c r="BO512" s="226"/>
      <c r="BP512" s="226"/>
    </row>
    <row r="513" spans="2:68" s="214" customFormat="1">
      <c r="B513" s="342"/>
      <c r="C513" s="342"/>
      <c r="D513" s="342"/>
      <c r="E513" s="342"/>
      <c r="F513" s="342"/>
      <c r="L513" s="226"/>
      <c r="M513" s="226"/>
      <c r="N513" s="226"/>
      <c r="O513" s="226"/>
      <c r="P513" s="226"/>
      <c r="Q513" s="226"/>
      <c r="R513" s="226"/>
      <c r="S513" s="226"/>
      <c r="T513" s="226"/>
      <c r="U513" s="226"/>
      <c r="V513" s="226"/>
      <c r="W513" s="226"/>
      <c r="X513" s="226"/>
      <c r="Y513" s="226"/>
      <c r="Z513" s="226"/>
      <c r="AA513" s="226"/>
      <c r="AB513" s="226"/>
      <c r="AC513" s="226"/>
      <c r="AD513" s="226"/>
      <c r="AE513" s="226"/>
      <c r="AF513" s="226"/>
      <c r="AG513" s="226"/>
      <c r="AH513" s="226"/>
      <c r="AI513" s="226"/>
      <c r="AJ513" s="226"/>
      <c r="AK513" s="226"/>
      <c r="AL513" s="226"/>
      <c r="AM513" s="226"/>
      <c r="AN513" s="226"/>
      <c r="AO513" s="226"/>
      <c r="AP513" s="226"/>
      <c r="AQ513" s="226"/>
      <c r="AR513" s="226"/>
      <c r="AS513" s="226"/>
      <c r="AT513" s="226"/>
      <c r="AU513" s="226"/>
      <c r="AV513" s="226"/>
      <c r="AW513" s="226"/>
      <c r="AX513" s="226"/>
      <c r="AY513" s="226"/>
      <c r="AZ513" s="226"/>
      <c r="BA513" s="226"/>
      <c r="BB513" s="226"/>
      <c r="BC513" s="226"/>
      <c r="BD513" s="226"/>
      <c r="BE513" s="226"/>
      <c r="BF513" s="226"/>
      <c r="BG513" s="226"/>
      <c r="BH513" s="226"/>
      <c r="BI513" s="226"/>
      <c r="BJ513" s="226"/>
      <c r="BK513" s="226"/>
      <c r="BL513" s="226"/>
      <c r="BM513" s="226"/>
      <c r="BN513" s="226"/>
      <c r="BO513" s="226"/>
      <c r="BP513" s="226"/>
    </row>
    <row r="514" spans="2:68" s="214" customFormat="1">
      <c r="B514" s="342"/>
      <c r="C514" s="342"/>
      <c r="D514" s="342"/>
      <c r="E514" s="342"/>
      <c r="F514" s="342"/>
      <c r="L514" s="226"/>
      <c r="M514" s="226"/>
      <c r="N514" s="226"/>
      <c r="O514" s="226"/>
      <c r="P514" s="226"/>
      <c r="Q514" s="226"/>
      <c r="R514" s="226"/>
      <c r="S514" s="226"/>
      <c r="T514" s="226"/>
      <c r="U514" s="226"/>
      <c r="V514" s="226"/>
      <c r="W514" s="226"/>
      <c r="X514" s="226"/>
      <c r="Y514" s="226"/>
      <c r="Z514" s="226"/>
      <c r="AA514" s="226"/>
      <c r="AB514" s="226"/>
      <c r="AC514" s="226"/>
      <c r="AD514" s="226"/>
      <c r="AE514" s="226"/>
      <c r="AF514" s="226"/>
      <c r="AG514" s="226"/>
      <c r="AH514" s="226"/>
      <c r="AI514" s="226"/>
      <c r="AJ514" s="226"/>
      <c r="AK514" s="226"/>
      <c r="AL514" s="226"/>
      <c r="AM514" s="226"/>
      <c r="AN514" s="226"/>
      <c r="AO514" s="226"/>
      <c r="AP514" s="226"/>
      <c r="AQ514" s="226"/>
      <c r="AR514" s="226"/>
      <c r="AS514" s="226"/>
      <c r="AT514" s="226"/>
      <c r="AU514" s="226"/>
      <c r="AV514" s="226"/>
      <c r="AW514" s="226"/>
      <c r="AX514" s="226"/>
      <c r="AY514" s="226"/>
      <c r="AZ514" s="226"/>
      <c r="BA514" s="226"/>
      <c r="BB514" s="226"/>
      <c r="BC514" s="226"/>
      <c r="BD514" s="226"/>
      <c r="BE514" s="226"/>
      <c r="BF514" s="226"/>
      <c r="BG514" s="226"/>
      <c r="BH514" s="226"/>
      <c r="BI514" s="226"/>
      <c r="BJ514" s="226"/>
      <c r="BK514" s="226"/>
      <c r="BL514" s="226"/>
      <c r="BM514" s="226"/>
      <c r="BN514" s="226"/>
      <c r="BO514" s="226"/>
      <c r="BP514" s="226"/>
    </row>
    <row r="515" spans="2:68" s="214" customFormat="1">
      <c r="B515" s="342"/>
      <c r="C515" s="342"/>
      <c r="D515" s="342"/>
      <c r="E515" s="342"/>
      <c r="F515" s="342"/>
      <c r="L515" s="226"/>
      <c r="M515" s="226"/>
      <c r="N515" s="226"/>
      <c r="O515" s="226"/>
      <c r="P515" s="226"/>
      <c r="Q515" s="226"/>
      <c r="R515" s="226"/>
      <c r="S515" s="226"/>
      <c r="T515" s="226"/>
      <c r="U515" s="226"/>
      <c r="V515" s="226"/>
      <c r="W515" s="226"/>
      <c r="X515" s="226"/>
      <c r="Y515" s="226"/>
      <c r="Z515" s="226"/>
      <c r="AA515" s="226"/>
      <c r="AB515" s="226"/>
      <c r="AC515" s="226"/>
      <c r="AD515" s="226"/>
      <c r="AE515" s="226"/>
      <c r="AF515" s="226"/>
      <c r="AG515" s="226"/>
      <c r="AH515" s="226"/>
      <c r="AI515" s="226"/>
      <c r="AJ515" s="226"/>
      <c r="AK515" s="226"/>
      <c r="AL515" s="226"/>
      <c r="AM515" s="226"/>
      <c r="AN515" s="226"/>
      <c r="AO515" s="226"/>
      <c r="AP515" s="226"/>
      <c r="AQ515" s="226"/>
      <c r="AR515" s="226"/>
      <c r="AS515" s="226"/>
      <c r="AT515" s="226"/>
      <c r="AU515" s="226"/>
      <c r="AV515" s="226"/>
      <c r="AW515" s="226"/>
      <c r="AX515" s="226"/>
      <c r="AY515" s="226"/>
      <c r="AZ515" s="226"/>
      <c r="BA515" s="226"/>
      <c r="BB515" s="226"/>
      <c r="BC515" s="226"/>
      <c r="BD515" s="226"/>
      <c r="BE515" s="226"/>
      <c r="BF515" s="226"/>
      <c r="BG515" s="226"/>
      <c r="BH515" s="226"/>
      <c r="BI515" s="226"/>
      <c r="BJ515" s="226"/>
      <c r="BK515" s="226"/>
      <c r="BL515" s="226"/>
      <c r="BM515" s="226"/>
      <c r="BN515" s="226"/>
      <c r="BO515" s="226"/>
      <c r="BP515" s="226"/>
    </row>
    <row r="516" spans="2:68" s="214" customFormat="1">
      <c r="B516" s="342"/>
      <c r="C516" s="342"/>
      <c r="D516" s="342"/>
      <c r="E516" s="342"/>
      <c r="F516" s="342"/>
      <c r="L516" s="226"/>
      <c r="M516" s="226"/>
      <c r="N516" s="226"/>
      <c r="O516" s="226"/>
      <c r="P516" s="226"/>
      <c r="Q516" s="226"/>
      <c r="R516" s="226"/>
      <c r="S516" s="226"/>
      <c r="T516" s="226"/>
      <c r="U516" s="226"/>
      <c r="V516" s="226"/>
      <c r="W516" s="226"/>
      <c r="X516" s="226"/>
      <c r="Y516" s="226"/>
      <c r="Z516" s="226"/>
      <c r="AA516" s="226"/>
      <c r="AB516" s="226"/>
      <c r="AC516" s="226"/>
      <c r="AD516" s="226"/>
      <c r="AE516" s="226"/>
      <c r="AF516" s="226"/>
      <c r="AG516" s="226"/>
      <c r="AH516" s="226"/>
      <c r="AI516" s="226"/>
      <c r="AJ516" s="226"/>
      <c r="AK516" s="226"/>
      <c r="AL516" s="226"/>
      <c r="AM516" s="226"/>
      <c r="AN516" s="226"/>
      <c r="AO516" s="226"/>
      <c r="AP516" s="226"/>
      <c r="AQ516" s="226"/>
      <c r="AR516" s="226"/>
      <c r="AS516" s="226"/>
      <c r="AT516" s="226"/>
      <c r="AU516" s="226"/>
      <c r="AV516" s="226"/>
      <c r="AW516" s="226"/>
      <c r="AX516" s="226"/>
      <c r="AY516" s="226"/>
      <c r="AZ516" s="226"/>
      <c r="BA516" s="226"/>
      <c r="BB516" s="226"/>
      <c r="BC516" s="226"/>
      <c r="BD516" s="226"/>
      <c r="BE516" s="226"/>
      <c r="BF516" s="226"/>
      <c r="BG516" s="226"/>
      <c r="BH516" s="226"/>
      <c r="BI516" s="226"/>
      <c r="BJ516" s="226"/>
      <c r="BK516" s="226"/>
      <c r="BL516" s="226"/>
      <c r="BM516" s="226"/>
      <c r="BN516" s="226"/>
      <c r="BO516" s="226"/>
      <c r="BP516" s="226"/>
    </row>
    <row r="517" spans="2:68" s="214" customFormat="1">
      <c r="B517" s="342"/>
      <c r="C517" s="342"/>
      <c r="D517" s="342"/>
      <c r="E517" s="342"/>
      <c r="F517" s="342"/>
      <c r="L517" s="226"/>
      <c r="M517" s="226"/>
      <c r="N517" s="226"/>
      <c r="O517" s="226"/>
      <c r="P517" s="226"/>
      <c r="Q517" s="226"/>
      <c r="R517" s="226"/>
      <c r="S517" s="226"/>
      <c r="T517" s="226"/>
      <c r="U517" s="226"/>
      <c r="V517" s="226"/>
      <c r="W517" s="226"/>
      <c r="X517" s="226"/>
      <c r="Y517" s="226"/>
      <c r="Z517" s="226"/>
      <c r="AA517" s="226"/>
      <c r="AB517" s="226"/>
      <c r="AC517" s="226"/>
      <c r="AD517" s="226"/>
      <c r="AE517" s="226"/>
      <c r="AF517" s="226"/>
      <c r="AG517" s="226"/>
      <c r="AH517" s="226"/>
      <c r="AI517" s="226"/>
      <c r="AJ517" s="226"/>
      <c r="AK517" s="226"/>
      <c r="AL517" s="226"/>
      <c r="AM517" s="226"/>
      <c r="AN517" s="226"/>
      <c r="AO517" s="226"/>
      <c r="AP517" s="226"/>
      <c r="AQ517" s="226"/>
      <c r="AR517" s="226"/>
      <c r="AS517" s="226"/>
      <c r="AT517" s="226"/>
      <c r="AU517" s="226"/>
      <c r="AV517" s="226"/>
      <c r="AW517" s="226"/>
      <c r="AX517" s="226"/>
      <c r="AY517" s="226"/>
      <c r="AZ517" s="226"/>
      <c r="BA517" s="226"/>
      <c r="BB517" s="226"/>
      <c r="BC517" s="226"/>
      <c r="BD517" s="226"/>
      <c r="BE517" s="226"/>
      <c r="BF517" s="226"/>
      <c r="BG517" s="226"/>
      <c r="BH517" s="226"/>
      <c r="BI517" s="226"/>
      <c r="BJ517" s="226"/>
      <c r="BK517" s="226"/>
      <c r="BL517" s="226"/>
      <c r="BM517" s="226"/>
      <c r="BN517" s="226"/>
      <c r="BO517" s="226"/>
      <c r="BP517" s="226"/>
    </row>
    <row r="518" spans="2:68" s="214" customFormat="1">
      <c r="B518" s="342"/>
      <c r="C518" s="342"/>
      <c r="D518" s="342"/>
      <c r="E518" s="342"/>
      <c r="F518" s="342"/>
      <c r="L518" s="226"/>
      <c r="M518" s="226"/>
      <c r="N518" s="226"/>
      <c r="O518" s="226"/>
      <c r="P518" s="226"/>
      <c r="Q518" s="226"/>
      <c r="R518" s="226"/>
      <c r="S518" s="226"/>
      <c r="T518" s="226"/>
      <c r="U518" s="226"/>
      <c r="V518" s="226"/>
      <c r="W518" s="226"/>
      <c r="X518" s="226"/>
      <c r="Y518" s="226"/>
      <c r="Z518" s="226"/>
      <c r="AA518" s="226"/>
      <c r="AB518" s="226"/>
      <c r="AC518" s="226"/>
      <c r="AD518" s="226"/>
      <c r="AE518" s="226"/>
      <c r="AF518" s="226"/>
      <c r="AG518" s="226"/>
      <c r="AH518" s="226"/>
      <c r="AI518" s="226"/>
      <c r="AJ518" s="226"/>
      <c r="AK518" s="226"/>
      <c r="AL518" s="226"/>
      <c r="AM518" s="226"/>
      <c r="AN518" s="226"/>
      <c r="AO518" s="226"/>
      <c r="AP518" s="226"/>
      <c r="AQ518" s="226"/>
      <c r="AR518" s="226"/>
      <c r="AS518" s="226"/>
      <c r="AT518" s="226"/>
      <c r="AU518" s="226"/>
      <c r="AV518" s="226"/>
      <c r="AW518" s="226"/>
      <c r="AX518" s="226"/>
      <c r="AY518" s="226"/>
      <c r="AZ518" s="226"/>
      <c r="BA518" s="226"/>
      <c r="BB518" s="226"/>
      <c r="BC518" s="226"/>
      <c r="BD518" s="226"/>
      <c r="BE518" s="226"/>
      <c r="BF518" s="226"/>
      <c r="BG518" s="226"/>
      <c r="BH518" s="226"/>
      <c r="BI518" s="226"/>
      <c r="BJ518" s="226"/>
      <c r="BK518" s="226"/>
      <c r="BL518" s="226"/>
      <c r="BM518" s="226"/>
      <c r="BN518" s="226"/>
      <c r="BO518" s="226"/>
      <c r="BP518" s="226"/>
    </row>
    <row r="519" spans="2:68" s="214" customFormat="1">
      <c r="B519" s="342"/>
      <c r="C519" s="342"/>
      <c r="D519" s="342"/>
      <c r="E519" s="342"/>
      <c r="F519" s="342"/>
      <c r="L519" s="226"/>
      <c r="M519" s="226"/>
      <c r="N519" s="226"/>
      <c r="O519" s="226"/>
      <c r="P519" s="226"/>
      <c r="Q519" s="226"/>
      <c r="R519" s="226"/>
      <c r="S519" s="226"/>
      <c r="T519" s="226"/>
      <c r="U519" s="226"/>
      <c r="V519" s="226"/>
      <c r="W519" s="226"/>
      <c r="X519" s="226"/>
      <c r="Y519" s="226"/>
      <c r="Z519" s="226"/>
      <c r="AA519" s="226"/>
      <c r="AB519" s="226"/>
      <c r="AC519" s="226"/>
      <c r="AD519" s="226"/>
      <c r="AE519" s="226"/>
      <c r="AF519" s="226"/>
      <c r="AG519" s="226"/>
      <c r="AH519" s="226"/>
      <c r="AI519" s="226"/>
      <c r="AJ519" s="226"/>
      <c r="AK519" s="226"/>
      <c r="AL519" s="226"/>
      <c r="AM519" s="226"/>
      <c r="AN519" s="226"/>
      <c r="AO519" s="226"/>
      <c r="AP519" s="226"/>
      <c r="AQ519" s="226"/>
      <c r="AR519" s="226"/>
      <c r="AS519" s="226"/>
      <c r="AT519" s="226"/>
      <c r="AU519" s="226"/>
      <c r="AV519" s="226"/>
      <c r="AW519" s="226"/>
      <c r="AX519" s="226"/>
      <c r="AY519" s="226"/>
      <c r="AZ519" s="226"/>
      <c r="BA519" s="226"/>
      <c r="BB519" s="226"/>
      <c r="BC519" s="226"/>
      <c r="BD519" s="226"/>
      <c r="BE519" s="226"/>
      <c r="BF519" s="226"/>
      <c r="BG519" s="226"/>
      <c r="BH519" s="226"/>
      <c r="BI519" s="226"/>
      <c r="BJ519" s="226"/>
      <c r="BK519" s="226"/>
      <c r="BL519" s="226"/>
      <c r="BM519" s="226"/>
      <c r="BN519" s="226"/>
      <c r="BO519" s="226"/>
      <c r="BP519" s="226"/>
    </row>
    <row r="520" spans="2:68" s="214" customFormat="1">
      <c r="B520" s="342"/>
      <c r="C520" s="342"/>
      <c r="D520" s="342"/>
      <c r="E520" s="342"/>
      <c r="F520" s="342"/>
      <c r="L520" s="226"/>
      <c r="M520" s="226"/>
      <c r="N520" s="226"/>
      <c r="O520" s="226"/>
      <c r="P520" s="226"/>
      <c r="Q520" s="226"/>
      <c r="R520" s="226"/>
      <c r="S520" s="226"/>
      <c r="T520" s="226"/>
      <c r="U520" s="226"/>
      <c r="V520" s="226"/>
      <c r="W520" s="226"/>
      <c r="X520" s="226"/>
      <c r="Y520" s="226"/>
      <c r="Z520" s="226"/>
      <c r="AA520" s="226"/>
      <c r="AB520" s="226"/>
      <c r="AC520" s="226"/>
      <c r="AD520" s="226"/>
      <c r="AE520" s="226"/>
      <c r="AF520" s="226"/>
      <c r="AG520" s="226"/>
      <c r="AH520" s="226"/>
      <c r="AI520" s="226"/>
      <c r="AJ520" s="226"/>
      <c r="AK520" s="226"/>
      <c r="AL520" s="226"/>
      <c r="AM520" s="226"/>
      <c r="AN520" s="226"/>
      <c r="AO520" s="226"/>
      <c r="AP520" s="226"/>
      <c r="AQ520" s="226"/>
      <c r="AR520" s="226"/>
      <c r="AS520" s="226"/>
      <c r="AT520" s="226"/>
      <c r="AU520" s="226"/>
      <c r="AV520" s="226"/>
      <c r="AW520" s="226"/>
      <c r="AX520" s="226"/>
      <c r="AY520" s="226"/>
      <c r="AZ520" s="226"/>
      <c r="BA520" s="226"/>
      <c r="BB520" s="226"/>
      <c r="BC520" s="226"/>
      <c r="BD520" s="226"/>
      <c r="BE520" s="226"/>
      <c r="BF520" s="226"/>
      <c r="BG520" s="226"/>
      <c r="BH520" s="226"/>
      <c r="BI520" s="226"/>
      <c r="BJ520" s="226"/>
      <c r="BK520" s="226"/>
      <c r="BL520" s="226"/>
      <c r="BM520" s="226"/>
      <c r="BN520" s="226"/>
      <c r="BO520" s="226"/>
      <c r="BP520" s="226"/>
    </row>
    <row r="521" spans="2:68" s="214" customFormat="1">
      <c r="B521" s="342"/>
      <c r="C521" s="342"/>
      <c r="D521" s="342"/>
      <c r="E521" s="342"/>
      <c r="F521" s="342"/>
      <c r="L521" s="226"/>
      <c r="M521" s="226"/>
      <c r="N521" s="226"/>
      <c r="O521" s="226"/>
      <c r="P521" s="226"/>
      <c r="Q521" s="226"/>
      <c r="R521" s="226"/>
      <c r="S521" s="226"/>
      <c r="T521" s="226"/>
      <c r="U521" s="226"/>
      <c r="V521" s="226"/>
      <c r="W521" s="226"/>
      <c r="X521" s="226"/>
      <c r="Y521" s="226"/>
      <c r="Z521" s="226"/>
      <c r="AA521" s="226"/>
      <c r="AB521" s="226"/>
      <c r="AC521" s="226"/>
      <c r="AD521" s="226"/>
      <c r="AE521" s="226"/>
      <c r="AF521" s="226"/>
      <c r="AG521" s="226"/>
      <c r="AH521" s="226"/>
      <c r="AI521" s="226"/>
      <c r="AJ521" s="226"/>
      <c r="AK521" s="226"/>
      <c r="AL521" s="226"/>
      <c r="AM521" s="226"/>
      <c r="AN521" s="226"/>
      <c r="AO521" s="226"/>
      <c r="AP521" s="226"/>
      <c r="AQ521" s="226"/>
      <c r="AR521" s="226"/>
      <c r="AS521" s="226"/>
      <c r="AT521" s="226"/>
      <c r="AU521" s="226"/>
      <c r="AV521" s="226"/>
      <c r="AW521" s="226"/>
      <c r="AX521" s="226"/>
      <c r="AY521" s="226"/>
      <c r="AZ521" s="226"/>
      <c r="BA521" s="226"/>
      <c r="BB521" s="226"/>
      <c r="BC521" s="226"/>
      <c r="BD521" s="226"/>
      <c r="BE521" s="226"/>
      <c r="BF521" s="226"/>
      <c r="BG521" s="226"/>
      <c r="BH521" s="226"/>
      <c r="BI521" s="226"/>
      <c r="BJ521" s="226"/>
      <c r="BK521" s="226"/>
      <c r="BL521" s="226"/>
      <c r="BM521" s="226"/>
      <c r="BN521" s="226"/>
      <c r="BO521" s="226"/>
      <c r="BP521" s="226"/>
    </row>
    <row r="522" spans="2:68" s="214" customFormat="1">
      <c r="B522" s="342"/>
      <c r="C522" s="342"/>
      <c r="D522" s="342"/>
      <c r="E522" s="342"/>
      <c r="F522" s="342"/>
      <c r="L522" s="226"/>
      <c r="M522" s="226"/>
      <c r="N522" s="226"/>
      <c r="O522" s="226"/>
      <c r="P522" s="226"/>
      <c r="Q522" s="226"/>
      <c r="R522" s="226"/>
      <c r="S522" s="226"/>
      <c r="T522" s="226"/>
      <c r="U522" s="226"/>
      <c r="V522" s="226"/>
      <c r="W522" s="226"/>
      <c r="X522" s="226"/>
      <c r="Y522" s="226"/>
      <c r="Z522" s="226"/>
      <c r="AA522" s="226"/>
      <c r="AB522" s="226"/>
      <c r="AC522" s="226"/>
      <c r="AD522" s="226"/>
      <c r="AE522" s="226"/>
      <c r="AF522" s="226"/>
      <c r="AG522" s="226"/>
      <c r="AH522" s="226"/>
      <c r="AI522" s="226"/>
      <c r="AJ522" s="226"/>
      <c r="AK522" s="226"/>
      <c r="AL522" s="226"/>
      <c r="AM522" s="226"/>
      <c r="AN522" s="226"/>
      <c r="AO522" s="226"/>
      <c r="AP522" s="226"/>
      <c r="AQ522" s="226"/>
      <c r="AR522" s="226"/>
      <c r="AS522" s="226"/>
      <c r="AT522" s="226"/>
      <c r="AU522" s="226"/>
      <c r="AV522" s="226"/>
      <c r="AW522" s="226"/>
      <c r="AX522" s="226"/>
      <c r="AY522" s="226"/>
      <c r="AZ522" s="226"/>
      <c r="BA522" s="226"/>
      <c r="BB522" s="226"/>
      <c r="BC522" s="226"/>
      <c r="BD522" s="226"/>
      <c r="BE522" s="226"/>
      <c r="BF522" s="226"/>
      <c r="BG522" s="226"/>
      <c r="BH522" s="226"/>
      <c r="BI522" s="226"/>
      <c r="BJ522" s="226"/>
      <c r="BK522" s="226"/>
      <c r="BL522" s="226"/>
      <c r="BM522" s="226"/>
      <c r="BN522" s="226"/>
      <c r="BO522" s="226"/>
      <c r="BP522" s="226"/>
    </row>
    <row r="523" spans="2:68" s="214" customFormat="1">
      <c r="B523" s="342"/>
      <c r="C523" s="342"/>
      <c r="D523" s="342"/>
      <c r="E523" s="342"/>
      <c r="F523" s="342"/>
      <c r="L523" s="226"/>
      <c r="M523" s="226"/>
      <c r="N523" s="226"/>
      <c r="O523" s="226"/>
      <c r="P523" s="226"/>
      <c r="Q523" s="226"/>
      <c r="R523" s="226"/>
      <c r="S523" s="226"/>
      <c r="T523" s="226"/>
      <c r="U523" s="226"/>
      <c r="V523" s="226"/>
      <c r="W523" s="226"/>
      <c r="X523" s="226"/>
      <c r="Y523" s="226"/>
      <c r="Z523" s="226"/>
      <c r="AA523" s="226"/>
      <c r="AB523" s="226"/>
      <c r="AC523" s="226"/>
      <c r="AD523" s="226"/>
      <c r="AE523" s="226"/>
      <c r="AF523" s="226"/>
      <c r="AG523" s="226"/>
      <c r="AH523" s="226"/>
      <c r="AI523" s="226"/>
      <c r="AJ523" s="226"/>
      <c r="AK523" s="226"/>
      <c r="AL523" s="226"/>
      <c r="AM523" s="226"/>
      <c r="AN523" s="226"/>
      <c r="AO523" s="226"/>
      <c r="AP523" s="226"/>
      <c r="AQ523" s="226"/>
      <c r="AR523" s="226"/>
      <c r="AS523" s="226"/>
      <c r="AT523" s="226"/>
      <c r="AU523" s="226"/>
      <c r="AV523" s="226"/>
      <c r="AW523" s="226"/>
      <c r="AX523" s="226"/>
      <c r="AY523" s="226"/>
      <c r="AZ523" s="226"/>
      <c r="BA523" s="226"/>
      <c r="BB523" s="226"/>
      <c r="BC523" s="226"/>
      <c r="BD523" s="226"/>
      <c r="BE523" s="226"/>
      <c r="BF523" s="226"/>
      <c r="BG523" s="226"/>
      <c r="BH523" s="226"/>
      <c r="BI523" s="226"/>
      <c r="BJ523" s="226"/>
      <c r="BK523" s="226"/>
      <c r="BL523" s="226"/>
      <c r="BM523" s="226"/>
      <c r="BN523" s="226"/>
      <c r="BO523" s="226"/>
      <c r="BP523" s="226"/>
    </row>
    <row r="524" spans="2:68" s="214" customFormat="1">
      <c r="B524" s="342"/>
      <c r="C524" s="342"/>
      <c r="D524" s="342"/>
      <c r="E524" s="342"/>
      <c r="F524" s="342"/>
      <c r="L524" s="226"/>
      <c r="M524" s="226"/>
      <c r="N524" s="226"/>
      <c r="O524" s="226"/>
      <c r="P524" s="226"/>
      <c r="Q524" s="226"/>
      <c r="R524" s="226"/>
      <c r="S524" s="226"/>
      <c r="T524" s="226"/>
      <c r="U524" s="226"/>
      <c r="V524" s="226"/>
      <c r="W524" s="226"/>
      <c r="X524" s="226"/>
      <c r="Y524" s="226"/>
      <c r="Z524" s="226"/>
      <c r="AA524" s="226"/>
      <c r="AB524" s="226"/>
      <c r="AC524" s="226"/>
      <c r="AD524" s="226"/>
      <c r="AE524" s="226"/>
      <c r="AF524" s="226"/>
      <c r="AG524" s="226"/>
      <c r="AH524" s="226"/>
      <c r="AI524" s="226"/>
      <c r="AJ524" s="226"/>
      <c r="AK524" s="226"/>
      <c r="AL524" s="226"/>
      <c r="AM524" s="226"/>
      <c r="AN524" s="226"/>
      <c r="AO524" s="226"/>
      <c r="AP524" s="226"/>
      <c r="AQ524" s="226"/>
      <c r="AR524" s="226"/>
      <c r="AS524" s="226"/>
      <c r="AT524" s="226"/>
      <c r="AU524" s="226"/>
      <c r="AV524" s="226"/>
      <c r="AW524" s="226"/>
      <c r="AX524" s="226"/>
      <c r="AY524" s="226"/>
      <c r="AZ524" s="226"/>
      <c r="BA524" s="226"/>
      <c r="BB524" s="226"/>
      <c r="BC524" s="226"/>
      <c r="BD524" s="226"/>
      <c r="BE524" s="226"/>
      <c r="BF524" s="226"/>
      <c r="BG524" s="226"/>
      <c r="BH524" s="226"/>
      <c r="BI524" s="226"/>
      <c r="BJ524" s="226"/>
      <c r="BK524" s="226"/>
      <c r="BL524" s="226"/>
      <c r="BM524" s="226"/>
      <c r="BN524" s="226"/>
      <c r="BO524" s="226"/>
      <c r="BP524" s="226"/>
    </row>
    <row r="525" spans="2:68" s="214" customFormat="1">
      <c r="B525" s="342"/>
      <c r="C525" s="342"/>
      <c r="D525" s="342"/>
      <c r="E525" s="342"/>
      <c r="F525" s="342"/>
      <c r="L525" s="226"/>
      <c r="M525" s="226"/>
      <c r="N525" s="226"/>
      <c r="O525" s="226"/>
      <c r="P525" s="226"/>
      <c r="Q525" s="226"/>
      <c r="R525" s="226"/>
      <c r="S525" s="226"/>
      <c r="T525" s="226"/>
      <c r="U525" s="226"/>
      <c r="V525" s="226"/>
      <c r="W525" s="226"/>
      <c r="X525" s="226"/>
      <c r="Y525" s="226"/>
      <c r="Z525" s="226"/>
      <c r="AA525" s="226"/>
      <c r="AB525" s="226"/>
      <c r="AC525" s="226"/>
      <c r="AD525" s="226"/>
      <c r="AE525" s="226"/>
      <c r="AF525" s="226"/>
      <c r="AG525" s="226"/>
      <c r="AH525" s="226"/>
      <c r="AI525" s="226"/>
      <c r="AJ525" s="226"/>
      <c r="AK525" s="226"/>
      <c r="AL525" s="226"/>
      <c r="AM525" s="226"/>
      <c r="AN525" s="226"/>
      <c r="AO525" s="226"/>
      <c r="AP525" s="226"/>
      <c r="AQ525" s="226"/>
      <c r="AR525" s="226"/>
      <c r="AS525" s="226"/>
      <c r="AT525" s="226"/>
      <c r="AU525" s="226"/>
      <c r="AV525" s="226"/>
      <c r="AW525" s="226"/>
      <c r="AX525" s="226"/>
      <c r="AY525" s="226"/>
      <c r="AZ525" s="226"/>
      <c r="BA525" s="226"/>
      <c r="BB525" s="226"/>
      <c r="BC525" s="226"/>
      <c r="BD525" s="226"/>
      <c r="BE525" s="226"/>
      <c r="BF525" s="226"/>
      <c r="BG525" s="226"/>
      <c r="BH525" s="226"/>
      <c r="BI525" s="226"/>
      <c r="BJ525" s="226"/>
      <c r="BK525" s="226"/>
      <c r="BL525" s="226"/>
      <c r="BM525" s="226"/>
      <c r="BN525" s="226"/>
      <c r="BO525" s="226"/>
      <c r="BP525" s="226"/>
    </row>
    <row r="526" spans="2:68" s="214" customFormat="1">
      <c r="B526" s="342"/>
      <c r="C526" s="342"/>
      <c r="D526" s="342"/>
      <c r="E526" s="342"/>
      <c r="F526" s="342"/>
      <c r="L526" s="226"/>
      <c r="M526" s="226"/>
      <c r="N526" s="226"/>
      <c r="O526" s="226"/>
      <c r="P526" s="226"/>
      <c r="Q526" s="226"/>
      <c r="R526" s="226"/>
      <c r="S526" s="226"/>
      <c r="T526" s="226"/>
      <c r="U526" s="226"/>
      <c r="V526" s="226"/>
      <c r="W526" s="226"/>
      <c r="X526" s="226"/>
      <c r="Y526" s="226"/>
      <c r="Z526" s="226"/>
      <c r="AA526" s="226"/>
      <c r="AB526" s="226"/>
      <c r="AC526" s="226"/>
      <c r="AD526" s="226"/>
      <c r="AE526" s="226"/>
      <c r="AF526" s="226"/>
      <c r="AG526" s="226"/>
      <c r="AH526" s="226"/>
      <c r="AI526" s="226"/>
      <c r="AJ526" s="226"/>
      <c r="AK526" s="226"/>
      <c r="AL526" s="226"/>
      <c r="AM526" s="226"/>
      <c r="AN526" s="226"/>
      <c r="AO526" s="226"/>
      <c r="AP526" s="226"/>
      <c r="AQ526" s="226"/>
      <c r="AR526" s="226"/>
      <c r="AS526" s="226"/>
      <c r="AT526" s="226"/>
      <c r="AU526" s="226"/>
      <c r="AV526" s="226"/>
      <c r="AW526" s="226"/>
      <c r="AX526" s="226"/>
      <c r="AY526" s="226"/>
      <c r="AZ526" s="226"/>
      <c r="BA526" s="226"/>
      <c r="BB526" s="226"/>
      <c r="BC526" s="226"/>
      <c r="BD526" s="226"/>
      <c r="BE526" s="226"/>
      <c r="BF526" s="226"/>
      <c r="BG526" s="226"/>
      <c r="BH526" s="226"/>
      <c r="BI526" s="226"/>
      <c r="BJ526" s="226"/>
      <c r="BK526" s="226"/>
      <c r="BL526" s="226"/>
      <c r="BM526" s="226"/>
      <c r="BN526" s="226"/>
      <c r="BO526" s="226"/>
      <c r="BP526" s="226"/>
    </row>
    <row r="527" spans="2:68" s="214" customFormat="1">
      <c r="B527" s="342"/>
      <c r="C527" s="342"/>
      <c r="D527" s="342"/>
      <c r="E527" s="342"/>
      <c r="F527" s="342"/>
      <c r="L527" s="226"/>
      <c r="M527" s="226"/>
      <c r="N527" s="226"/>
      <c r="O527" s="226"/>
      <c r="P527" s="226"/>
      <c r="Q527" s="226"/>
      <c r="R527" s="226"/>
      <c r="S527" s="226"/>
      <c r="T527" s="226"/>
      <c r="U527" s="226"/>
      <c r="V527" s="226"/>
      <c r="W527" s="226"/>
      <c r="X527" s="226"/>
      <c r="Y527" s="226"/>
      <c r="Z527" s="226"/>
      <c r="AA527" s="226"/>
      <c r="AB527" s="226"/>
      <c r="AC527" s="226"/>
      <c r="AD527" s="226"/>
      <c r="AE527" s="226"/>
      <c r="AF527" s="226"/>
      <c r="AG527" s="226"/>
      <c r="AH527" s="226"/>
      <c r="AI527" s="226"/>
      <c r="AJ527" s="226"/>
      <c r="AK527" s="226"/>
      <c r="AL527" s="226"/>
      <c r="AM527" s="226"/>
      <c r="AN527" s="226"/>
      <c r="AO527" s="226"/>
      <c r="AP527" s="226"/>
      <c r="AQ527" s="226"/>
      <c r="AR527" s="226"/>
      <c r="AS527" s="226"/>
      <c r="AT527" s="226"/>
      <c r="AU527" s="226"/>
      <c r="AV527" s="226"/>
      <c r="AW527" s="226"/>
      <c r="AX527" s="226"/>
      <c r="AY527" s="226"/>
      <c r="AZ527" s="226"/>
      <c r="BA527" s="226"/>
      <c r="BB527" s="226"/>
      <c r="BC527" s="226"/>
      <c r="BD527" s="226"/>
      <c r="BE527" s="226"/>
      <c r="BF527" s="226"/>
      <c r="BG527" s="226"/>
      <c r="BH527" s="226"/>
      <c r="BI527" s="226"/>
      <c r="BJ527" s="226"/>
      <c r="BK527" s="226"/>
      <c r="BL527" s="226"/>
      <c r="BM527" s="226"/>
      <c r="BN527" s="226"/>
      <c r="BO527" s="226"/>
      <c r="BP527" s="226"/>
    </row>
    <row r="528" spans="2:68" s="214" customFormat="1">
      <c r="B528" s="342"/>
      <c r="C528" s="342"/>
      <c r="D528" s="342"/>
      <c r="E528" s="342"/>
      <c r="F528" s="342"/>
      <c r="L528" s="226"/>
      <c r="M528" s="226"/>
      <c r="N528" s="226"/>
      <c r="O528" s="226"/>
      <c r="P528" s="226"/>
      <c r="Q528" s="226"/>
      <c r="R528" s="226"/>
      <c r="S528" s="226"/>
      <c r="T528" s="226"/>
      <c r="U528" s="226"/>
      <c r="V528" s="226"/>
      <c r="W528" s="226"/>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c r="AS528" s="226"/>
      <c r="AT528" s="226"/>
      <c r="AU528" s="226"/>
      <c r="AV528" s="226"/>
      <c r="AW528" s="226"/>
      <c r="AX528" s="226"/>
      <c r="AY528" s="226"/>
      <c r="AZ528" s="226"/>
      <c r="BA528" s="226"/>
      <c r="BB528" s="226"/>
      <c r="BC528" s="226"/>
      <c r="BD528" s="226"/>
      <c r="BE528" s="226"/>
      <c r="BF528" s="226"/>
      <c r="BG528" s="226"/>
      <c r="BH528" s="226"/>
      <c r="BI528" s="226"/>
      <c r="BJ528" s="226"/>
      <c r="BK528" s="226"/>
      <c r="BL528" s="226"/>
      <c r="BM528" s="226"/>
      <c r="BN528" s="226"/>
      <c r="BO528" s="226"/>
      <c r="BP528" s="226"/>
    </row>
    <row r="529" spans="2:68" s="214" customFormat="1">
      <c r="B529" s="342"/>
      <c r="C529" s="342"/>
      <c r="D529" s="342"/>
      <c r="E529" s="342"/>
      <c r="F529" s="342"/>
      <c r="L529" s="226"/>
      <c r="M529" s="226"/>
      <c r="N529" s="226"/>
      <c r="O529" s="226"/>
      <c r="P529" s="226"/>
      <c r="Q529" s="226"/>
      <c r="R529" s="226"/>
      <c r="S529" s="226"/>
      <c r="T529" s="226"/>
      <c r="U529" s="226"/>
      <c r="V529" s="226"/>
      <c r="W529" s="226"/>
      <c r="X529" s="226"/>
      <c r="Y529" s="226"/>
      <c r="Z529" s="226"/>
      <c r="AA529" s="226"/>
      <c r="AB529" s="226"/>
      <c r="AC529" s="226"/>
      <c r="AD529" s="226"/>
      <c r="AE529" s="226"/>
      <c r="AF529" s="226"/>
      <c r="AG529" s="226"/>
      <c r="AH529" s="226"/>
      <c r="AI529" s="226"/>
      <c r="AJ529" s="226"/>
      <c r="AK529" s="226"/>
      <c r="AL529" s="226"/>
      <c r="AM529" s="226"/>
      <c r="AN529" s="226"/>
      <c r="AO529" s="226"/>
      <c r="AP529" s="226"/>
      <c r="AQ529" s="226"/>
      <c r="AR529" s="226"/>
      <c r="AS529" s="226"/>
      <c r="AT529" s="226"/>
      <c r="AU529" s="226"/>
      <c r="AV529" s="226"/>
      <c r="AW529" s="226"/>
      <c r="AX529" s="226"/>
      <c r="AY529" s="226"/>
      <c r="AZ529" s="226"/>
      <c r="BA529" s="226"/>
      <c r="BB529" s="226"/>
      <c r="BC529" s="226"/>
      <c r="BD529" s="226"/>
      <c r="BE529" s="226"/>
      <c r="BF529" s="226"/>
      <c r="BG529" s="226"/>
      <c r="BH529" s="226"/>
      <c r="BI529" s="226"/>
      <c r="BJ529" s="226"/>
      <c r="BK529" s="226"/>
      <c r="BL529" s="226"/>
      <c r="BM529" s="226"/>
      <c r="BN529" s="226"/>
      <c r="BO529" s="226"/>
      <c r="BP529" s="226"/>
    </row>
    <row r="530" spans="2:68" s="214" customFormat="1">
      <c r="B530" s="342"/>
      <c r="C530" s="342"/>
      <c r="D530" s="342"/>
      <c r="E530" s="342"/>
      <c r="F530" s="342"/>
      <c r="L530" s="226"/>
      <c r="M530" s="226"/>
      <c r="N530" s="226"/>
      <c r="O530" s="226"/>
      <c r="P530" s="226"/>
      <c r="Q530" s="226"/>
      <c r="R530" s="226"/>
      <c r="S530" s="226"/>
      <c r="T530" s="226"/>
      <c r="U530" s="226"/>
      <c r="V530" s="226"/>
      <c r="W530" s="226"/>
      <c r="X530" s="226"/>
      <c r="Y530" s="226"/>
      <c r="Z530" s="226"/>
      <c r="AA530" s="226"/>
      <c r="AB530" s="226"/>
      <c r="AC530" s="226"/>
      <c r="AD530" s="226"/>
      <c r="AE530" s="226"/>
      <c r="AF530" s="226"/>
      <c r="AG530" s="226"/>
      <c r="AH530" s="226"/>
      <c r="AI530" s="226"/>
      <c r="AJ530" s="226"/>
      <c r="AK530" s="226"/>
      <c r="AL530" s="226"/>
      <c r="AM530" s="226"/>
      <c r="AN530" s="226"/>
      <c r="AO530" s="226"/>
      <c r="AP530" s="226"/>
      <c r="AQ530" s="226"/>
      <c r="AR530" s="226"/>
      <c r="AS530" s="226"/>
      <c r="AT530" s="226"/>
      <c r="AU530" s="226"/>
      <c r="AV530" s="226"/>
      <c r="AW530" s="226"/>
      <c r="AX530" s="226"/>
      <c r="AY530" s="226"/>
      <c r="AZ530" s="226"/>
      <c r="BA530" s="226"/>
      <c r="BB530" s="226"/>
      <c r="BC530" s="226"/>
      <c r="BD530" s="226"/>
      <c r="BE530" s="226"/>
      <c r="BF530" s="226"/>
      <c r="BG530" s="226"/>
      <c r="BH530" s="226"/>
      <c r="BI530" s="226"/>
      <c r="BJ530" s="226"/>
      <c r="BK530" s="226"/>
      <c r="BL530" s="226"/>
      <c r="BM530" s="226"/>
      <c r="BN530" s="226"/>
      <c r="BO530" s="226"/>
      <c r="BP530" s="226"/>
    </row>
    <row r="531" spans="2:68" s="214" customFormat="1">
      <c r="B531" s="342"/>
      <c r="C531" s="342"/>
      <c r="D531" s="342"/>
      <c r="E531" s="342"/>
      <c r="F531" s="342"/>
      <c r="L531" s="226"/>
      <c r="M531" s="226"/>
      <c r="N531" s="226"/>
      <c r="O531" s="226"/>
      <c r="P531" s="226"/>
      <c r="Q531" s="226"/>
      <c r="R531" s="226"/>
      <c r="S531" s="226"/>
      <c r="T531" s="226"/>
      <c r="U531" s="226"/>
      <c r="V531" s="226"/>
      <c r="W531" s="226"/>
      <c r="X531" s="226"/>
      <c r="Y531" s="226"/>
      <c r="Z531" s="226"/>
      <c r="AA531" s="226"/>
      <c r="AB531" s="226"/>
      <c r="AC531" s="226"/>
      <c r="AD531" s="226"/>
      <c r="AE531" s="226"/>
      <c r="AF531" s="226"/>
      <c r="AG531" s="226"/>
      <c r="AH531" s="226"/>
      <c r="AI531" s="226"/>
      <c r="AJ531" s="226"/>
      <c r="AK531" s="226"/>
      <c r="AL531" s="226"/>
      <c r="AM531" s="226"/>
      <c r="AN531" s="226"/>
      <c r="AO531" s="226"/>
      <c r="AP531" s="226"/>
      <c r="AQ531" s="226"/>
      <c r="AR531" s="226"/>
      <c r="AS531" s="226"/>
      <c r="AT531" s="226"/>
      <c r="AU531" s="226"/>
      <c r="AV531" s="226"/>
      <c r="AW531" s="226"/>
      <c r="AX531" s="226"/>
      <c r="AY531" s="226"/>
      <c r="AZ531" s="226"/>
      <c r="BA531" s="226"/>
      <c r="BB531" s="226"/>
      <c r="BC531" s="226"/>
      <c r="BD531" s="226"/>
      <c r="BE531" s="226"/>
      <c r="BF531" s="226"/>
      <c r="BG531" s="226"/>
      <c r="BH531" s="226"/>
      <c r="BI531" s="226"/>
      <c r="BJ531" s="226"/>
      <c r="BK531" s="226"/>
      <c r="BL531" s="226"/>
      <c r="BM531" s="226"/>
      <c r="BN531" s="226"/>
      <c r="BO531" s="226"/>
      <c r="BP531" s="226"/>
    </row>
    <row r="532" spans="2:68" s="214" customFormat="1">
      <c r="B532" s="342"/>
      <c r="C532" s="342"/>
      <c r="D532" s="342"/>
      <c r="E532" s="342"/>
      <c r="F532" s="342"/>
      <c r="L532" s="226"/>
      <c r="M532" s="226"/>
      <c r="N532" s="226"/>
      <c r="O532" s="226"/>
      <c r="P532" s="226"/>
      <c r="Q532" s="226"/>
      <c r="R532" s="226"/>
      <c r="S532" s="226"/>
      <c r="T532" s="226"/>
      <c r="U532" s="226"/>
      <c r="V532" s="226"/>
      <c r="W532" s="226"/>
      <c r="X532" s="226"/>
      <c r="Y532" s="226"/>
      <c r="Z532" s="226"/>
      <c r="AA532" s="226"/>
      <c r="AB532" s="226"/>
      <c r="AC532" s="226"/>
      <c r="AD532" s="226"/>
      <c r="AE532" s="226"/>
      <c r="AF532" s="226"/>
      <c r="AG532" s="226"/>
      <c r="AH532" s="226"/>
      <c r="AI532" s="226"/>
      <c r="AJ532" s="226"/>
      <c r="AK532" s="226"/>
      <c r="AL532" s="226"/>
      <c r="AM532" s="226"/>
      <c r="AN532" s="226"/>
      <c r="AO532" s="226"/>
      <c r="AP532" s="226"/>
      <c r="AQ532" s="226"/>
      <c r="AR532" s="226"/>
      <c r="AS532" s="226"/>
      <c r="AT532" s="226"/>
      <c r="AU532" s="226"/>
      <c r="AV532" s="226"/>
      <c r="AW532" s="226"/>
      <c r="AX532" s="226"/>
      <c r="AY532" s="226"/>
      <c r="AZ532" s="226"/>
      <c r="BA532" s="226"/>
      <c r="BB532" s="226"/>
      <c r="BC532" s="226"/>
      <c r="BD532" s="226"/>
      <c r="BE532" s="226"/>
      <c r="BF532" s="226"/>
      <c r="BG532" s="226"/>
      <c r="BH532" s="226"/>
      <c r="BI532" s="226"/>
      <c r="BJ532" s="226"/>
      <c r="BK532" s="226"/>
      <c r="BL532" s="226"/>
      <c r="BM532" s="226"/>
      <c r="BN532" s="226"/>
      <c r="BO532" s="226"/>
      <c r="BP532" s="226"/>
    </row>
    <row r="533" spans="2:68" s="214" customFormat="1">
      <c r="B533" s="342"/>
      <c r="C533" s="342"/>
      <c r="D533" s="342"/>
      <c r="E533" s="342"/>
      <c r="F533" s="342"/>
      <c r="L533" s="226"/>
      <c r="M533" s="226"/>
      <c r="N533" s="226"/>
      <c r="O533" s="226"/>
      <c r="P533" s="226"/>
      <c r="Q533" s="226"/>
      <c r="R533" s="226"/>
      <c r="S533" s="226"/>
      <c r="T533" s="226"/>
      <c r="U533" s="226"/>
      <c r="V533" s="226"/>
      <c r="W533" s="226"/>
      <c r="X533" s="226"/>
      <c r="Y533" s="226"/>
      <c r="Z533" s="226"/>
      <c r="AA533" s="226"/>
      <c r="AB533" s="226"/>
      <c r="AC533" s="226"/>
      <c r="AD533" s="226"/>
      <c r="AE533" s="226"/>
      <c r="AF533" s="226"/>
      <c r="AG533" s="226"/>
      <c r="AH533" s="226"/>
      <c r="AI533" s="226"/>
      <c r="AJ533" s="226"/>
      <c r="AK533" s="226"/>
      <c r="AL533" s="226"/>
      <c r="AM533" s="226"/>
      <c r="AN533" s="226"/>
      <c r="AO533" s="226"/>
      <c r="AP533" s="226"/>
      <c r="AQ533" s="226"/>
      <c r="AR533" s="226"/>
      <c r="AS533" s="226"/>
      <c r="AT533" s="226"/>
      <c r="AU533" s="226"/>
      <c r="AV533" s="226"/>
      <c r="AW533" s="226"/>
      <c r="AX533" s="226"/>
      <c r="AY533" s="226"/>
      <c r="AZ533" s="226"/>
      <c r="BA533" s="226"/>
      <c r="BB533" s="226"/>
      <c r="BC533" s="226"/>
      <c r="BD533" s="226"/>
      <c r="BE533" s="226"/>
      <c r="BF533" s="226"/>
      <c r="BG533" s="226"/>
      <c r="BH533" s="226"/>
      <c r="BI533" s="226"/>
      <c r="BJ533" s="226"/>
      <c r="BK533" s="226"/>
      <c r="BL533" s="226"/>
      <c r="BM533" s="226"/>
      <c r="BN533" s="226"/>
      <c r="BO533" s="226"/>
      <c r="BP533" s="226"/>
    </row>
    <row r="534" spans="2:68" s="214" customFormat="1">
      <c r="B534" s="342"/>
      <c r="C534" s="342"/>
      <c r="D534" s="342"/>
      <c r="E534" s="342"/>
      <c r="F534" s="342"/>
      <c r="L534" s="226"/>
      <c r="M534" s="226"/>
      <c r="N534" s="226"/>
      <c r="O534" s="226"/>
      <c r="P534" s="226"/>
      <c r="Q534" s="226"/>
      <c r="R534" s="226"/>
      <c r="S534" s="226"/>
      <c r="T534" s="226"/>
      <c r="U534" s="226"/>
      <c r="V534" s="226"/>
      <c r="W534" s="226"/>
      <c r="X534" s="226"/>
      <c r="Y534" s="226"/>
      <c r="Z534" s="226"/>
      <c r="AA534" s="226"/>
      <c r="AB534" s="226"/>
      <c r="AC534" s="226"/>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26"/>
      <c r="BD534" s="226"/>
      <c r="BE534" s="226"/>
      <c r="BF534" s="226"/>
      <c r="BG534" s="226"/>
      <c r="BH534" s="226"/>
      <c r="BI534" s="226"/>
      <c r="BJ534" s="226"/>
      <c r="BK534" s="226"/>
      <c r="BL534" s="226"/>
      <c r="BM534" s="226"/>
      <c r="BN534" s="226"/>
      <c r="BO534" s="226"/>
      <c r="BP534" s="226"/>
    </row>
    <row r="535" spans="2:68" s="214" customFormat="1">
      <c r="B535" s="342"/>
      <c r="C535" s="342"/>
      <c r="D535" s="342"/>
      <c r="E535" s="342"/>
      <c r="F535" s="342"/>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6"/>
      <c r="AY535" s="226"/>
      <c r="AZ535" s="226"/>
      <c r="BA535" s="226"/>
      <c r="BB535" s="226"/>
      <c r="BC535" s="226"/>
      <c r="BD535" s="226"/>
      <c r="BE535" s="226"/>
      <c r="BF535" s="226"/>
      <c r="BG535" s="226"/>
      <c r="BH535" s="226"/>
      <c r="BI535" s="226"/>
      <c r="BJ535" s="226"/>
      <c r="BK535" s="226"/>
      <c r="BL535" s="226"/>
      <c r="BM535" s="226"/>
      <c r="BN535" s="226"/>
      <c r="BO535" s="226"/>
      <c r="BP535" s="226"/>
    </row>
    <row r="536" spans="2:68" s="214" customFormat="1">
      <c r="B536" s="342"/>
      <c r="C536" s="342"/>
      <c r="D536" s="342"/>
      <c r="E536" s="342"/>
      <c r="F536" s="342"/>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26"/>
      <c r="BD536" s="226"/>
      <c r="BE536" s="226"/>
      <c r="BF536" s="226"/>
      <c r="BG536" s="226"/>
      <c r="BH536" s="226"/>
      <c r="BI536" s="226"/>
      <c r="BJ536" s="226"/>
      <c r="BK536" s="226"/>
      <c r="BL536" s="226"/>
      <c r="BM536" s="226"/>
      <c r="BN536" s="226"/>
      <c r="BO536" s="226"/>
      <c r="BP536" s="226"/>
    </row>
    <row r="537" spans="2:68" s="214" customFormat="1">
      <c r="B537" s="342"/>
      <c r="C537" s="342"/>
      <c r="D537" s="342"/>
      <c r="E537" s="342"/>
      <c r="F537" s="342"/>
      <c r="L537" s="226"/>
      <c r="M537" s="226"/>
      <c r="N537" s="226"/>
      <c r="O537" s="226"/>
      <c r="P537" s="226"/>
      <c r="Q537" s="226"/>
      <c r="R537" s="226"/>
      <c r="S537" s="226"/>
      <c r="T537" s="226"/>
      <c r="U537" s="226"/>
      <c r="V537" s="226"/>
      <c r="W537" s="226"/>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c r="AS537" s="226"/>
      <c r="AT537" s="226"/>
      <c r="AU537" s="226"/>
      <c r="AV537" s="226"/>
      <c r="AW537" s="226"/>
      <c r="AX537" s="226"/>
      <c r="AY537" s="226"/>
      <c r="AZ537" s="226"/>
      <c r="BA537" s="226"/>
      <c r="BB537" s="226"/>
      <c r="BC537" s="226"/>
      <c r="BD537" s="226"/>
      <c r="BE537" s="226"/>
      <c r="BF537" s="226"/>
      <c r="BG537" s="226"/>
      <c r="BH537" s="226"/>
      <c r="BI537" s="226"/>
      <c r="BJ537" s="226"/>
      <c r="BK537" s="226"/>
      <c r="BL537" s="226"/>
      <c r="BM537" s="226"/>
      <c r="BN537" s="226"/>
      <c r="BO537" s="226"/>
      <c r="BP537" s="226"/>
    </row>
    <row r="538" spans="2:68" s="214" customFormat="1">
      <c r="B538" s="342"/>
      <c r="C538" s="342"/>
      <c r="D538" s="342"/>
      <c r="E538" s="342"/>
      <c r="F538" s="342"/>
      <c r="L538" s="226"/>
      <c r="M538" s="226"/>
      <c r="N538" s="226"/>
      <c r="O538" s="226"/>
      <c r="P538" s="226"/>
      <c r="Q538" s="226"/>
      <c r="R538" s="226"/>
      <c r="S538" s="226"/>
      <c r="T538" s="226"/>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6"/>
      <c r="AY538" s="226"/>
      <c r="AZ538" s="226"/>
      <c r="BA538" s="226"/>
      <c r="BB538" s="226"/>
      <c r="BC538" s="226"/>
      <c r="BD538" s="226"/>
      <c r="BE538" s="226"/>
      <c r="BF538" s="226"/>
      <c r="BG538" s="226"/>
      <c r="BH538" s="226"/>
      <c r="BI538" s="226"/>
      <c r="BJ538" s="226"/>
      <c r="BK538" s="226"/>
      <c r="BL538" s="226"/>
      <c r="BM538" s="226"/>
      <c r="BN538" s="226"/>
      <c r="BO538" s="226"/>
      <c r="BP538" s="226"/>
    </row>
    <row r="539" spans="2:68" s="214" customFormat="1">
      <c r="B539" s="342"/>
      <c r="C539" s="342"/>
      <c r="D539" s="342"/>
      <c r="E539" s="342"/>
      <c r="F539" s="342"/>
      <c r="L539" s="226"/>
      <c r="M539" s="226"/>
      <c r="N539" s="226"/>
      <c r="O539" s="226"/>
      <c r="P539" s="226"/>
      <c r="Q539" s="226"/>
      <c r="R539" s="226"/>
      <c r="S539" s="226"/>
      <c r="T539" s="226"/>
      <c r="U539" s="226"/>
      <c r="V539" s="226"/>
      <c r="W539" s="226"/>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c r="AS539" s="226"/>
      <c r="AT539" s="226"/>
      <c r="AU539" s="226"/>
      <c r="AV539" s="226"/>
      <c r="AW539" s="226"/>
      <c r="AX539" s="226"/>
      <c r="AY539" s="226"/>
      <c r="AZ539" s="226"/>
      <c r="BA539" s="226"/>
      <c r="BB539" s="226"/>
      <c r="BC539" s="226"/>
      <c r="BD539" s="226"/>
      <c r="BE539" s="226"/>
      <c r="BF539" s="226"/>
      <c r="BG539" s="226"/>
      <c r="BH539" s="226"/>
      <c r="BI539" s="226"/>
      <c r="BJ539" s="226"/>
      <c r="BK539" s="226"/>
      <c r="BL539" s="226"/>
      <c r="BM539" s="226"/>
      <c r="BN539" s="226"/>
      <c r="BO539" s="226"/>
      <c r="BP539" s="226"/>
    </row>
    <row r="540" spans="2:68" s="214" customFormat="1">
      <c r="B540" s="342"/>
      <c r="C540" s="342"/>
      <c r="D540" s="342"/>
      <c r="E540" s="342"/>
      <c r="F540" s="342"/>
      <c r="L540" s="226"/>
      <c r="M540" s="226"/>
      <c r="N540" s="226"/>
      <c r="O540" s="226"/>
      <c r="P540" s="226"/>
      <c r="Q540" s="226"/>
      <c r="R540" s="226"/>
      <c r="S540" s="226"/>
      <c r="T540" s="226"/>
      <c r="U540" s="226"/>
      <c r="V540" s="226"/>
      <c r="W540" s="226"/>
      <c r="X540" s="226"/>
      <c r="Y540" s="226"/>
      <c r="Z540" s="226"/>
      <c r="AA540" s="226"/>
      <c r="AB540" s="226"/>
      <c r="AC540" s="226"/>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226"/>
      <c r="BH540" s="226"/>
      <c r="BI540" s="226"/>
      <c r="BJ540" s="226"/>
      <c r="BK540" s="226"/>
      <c r="BL540" s="226"/>
      <c r="BM540" s="226"/>
      <c r="BN540" s="226"/>
      <c r="BO540" s="226"/>
      <c r="BP540" s="226"/>
    </row>
    <row r="541" spans="2:68" s="214" customFormat="1">
      <c r="B541" s="342"/>
      <c r="C541" s="342"/>
      <c r="D541" s="342"/>
      <c r="E541" s="342"/>
      <c r="F541" s="342"/>
      <c r="L541" s="226"/>
      <c r="M541" s="226"/>
      <c r="N541" s="226"/>
      <c r="O541" s="226"/>
      <c r="P541" s="226"/>
      <c r="Q541" s="226"/>
      <c r="R541" s="226"/>
      <c r="S541" s="226"/>
      <c r="T541" s="226"/>
      <c r="U541" s="226"/>
      <c r="V541" s="226"/>
      <c r="W541" s="226"/>
      <c r="X541" s="226"/>
      <c r="Y541" s="226"/>
      <c r="Z541" s="226"/>
      <c r="AA541" s="226"/>
      <c r="AB541" s="226"/>
      <c r="AC541" s="226"/>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row>
    <row r="542" spans="2:68" s="214" customFormat="1">
      <c r="B542" s="342"/>
      <c r="C542" s="342"/>
      <c r="D542" s="342"/>
      <c r="E542" s="342"/>
      <c r="F542" s="342"/>
      <c r="L542" s="226"/>
      <c r="M542" s="226"/>
      <c r="N542" s="226"/>
      <c r="O542" s="226"/>
      <c r="P542" s="226"/>
      <c r="Q542" s="226"/>
      <c r="R542" s="226"/>
      <c r="S542" s="226"/>
      <c r="T542" s="226"/>
      <c r="U542" s="226"/>
      <c r="V542" s="226"/>
      <c r="W542" s="226"/>
      <c r="X542" s="226"/>
      <c r="Y542" s="226"/>
      <c r="Z542" s="226"/>
      <c r="AA542" s="226"/>
      <c r="AB542" s="226"/>
      <c r="AC542" s="226"/>
      <c r="AD542" s="226"/>
      <c r="AE542" s="226"/>
      <c r="AF542" s="226"/>
      <c r="AG542" s="226"/>
      <c r="AH542" s="226"/>
      <c r="AI542" s="226"/>
      <c r="AJ542" s="226"/>
      <c r="AK542" s="226"/>
      <c r="AL542" s="226"/>
      <c r="AM542" s="226"/>
      <c r="AN542" s="226"/>
      <c r="AO542" s="226"/>
      <c r="AP542" s="226"/>
      <c r="AQ542" s="226"/>
      <c r="AR542" s="226"/>
      <c r="AS542" s="226"/>
      <c r="AT542" s="226"/>
      <c r="AU542" s="226"/>
      <c r="AV542" s="226"/>
      <c r="AW542" s="226"/>
      <c r="AX542" s="226"/>
      <c r="AY542" s="226"/>
      <c r="AZ542" s="226"/>
      <c r="BA542" s="226"/>
      <c r="BB542" s="226"/>
      <c r="BC542" s="226"/>
      <c r="BD542" s="226"/>
      <c r="BE542" s="226"/>
      <c r="BF542" s="226"/>
      <c r="BG542" s="226"/>
      <c r="BH542" s="226"/>
      <c r="BI542" s="226"/>
      <c r="BJ542" s="226"/>
      <c r="BK542" s="226"/>
      <c r="BL542" s="226"/>
      <c r="BM542" s="226"/>
      <c r="BN542" s="226"/>
      <c r="BO542" s="226"/>
      <c r="BP542" s="226"/>
    </row>
    <row r="543" spans="2:68" s="214" customFormat="1">
      <c r="B543" s="342"/>
      <c r="C543" s="342"/>
      <c r="D543" s="342"/>
      <c r="E543" s="342"/>
      <c r="F543" s="342"/>
      <c r="L543" s="226"/>
      <c r="M543" s="226"/>
      <c r="N543" s="226"/>
      <c r="O543" s="226"/>
      <c r="P543" s="226"/>
      <c r="Q543" s="226"/>
      <c r="R543" s="226"/>
      <c r="S543" s="226"/>
      <c r="T543" s="226"/>
      <c r="U543" s="226"/>
      <c r="V543" s="226"/>
      <c r="W543" s="226"/>
      <c r="X543" s="226"/>
      <c r="Y543" s="226"/>
      <c r="Z543" s="226"/>
      <c r="AA543" s="226"/>
      <c r="AB543" s="226"/>
      <c r="AC543" s="226"/>
      <c r="AD543" s="226"/>
      <c r="AE543" s="226"/>
      <c r="AF543" s="226"/>
      <c r="AG543" s="226"/>
      <c r="AH543" s="226"/>
      <c r="AI543" s="226"/>
      <c r="AJ543" s="226"/>
      <c r="AK543" s="226"/>
      <c r="AL543" s="226"/>
      <c r="AM543" s="226"/>
      <c r="AN543" s="226"/>
      <c r="AO543" s="226"/>
      <c r="AP543" s="226"/>
      <c r="AQ543" s="226"/>
      <c r="AR543" s="226"/>
      <c r="AS543" s="226"/>
      <c r="AT543" s="226"/>
      <c r="AU543" s="226"/>
      <c r="AV543" s="226"/>
      <c r="AW543" s="226"/>
      <c r="AX543" s="226"/>
      <c r="AY543" s="226"/>
      <c r="AZ543" s="226"/>
      <c r="BA543" s="226"/>
      <c r="BB543" s="226"/>
      <c r="BC543" s="226"/>
      <c r="BD543" s="226"/>
      <c r="BE543" s="226"/>
      <c r="BF543" s="226"/>
      <c r="BG543" s="226"/>
      <c r="BH543" s="226"/>
      <c r="BI543" s="226"/>
      <c r="BJ543" s="226"/>
      <c r="BK543" s="226"/>
      <c r="BL543" s="226"/>
      <c r="BM543" s="226"/>
      <c r="BN543" s="226"/>
      <c r="BO543" s="226"/>
      <c r="BP543" s="226"/>
    </row>
    <row r="544" spans="2:68" s="214" customFormat="1">
      <c r="B544" s="342"/>
      <c r="C544" s="342"/>
      <c r="D544" s="342"/>
      <c r="E544" s="342"/>
      <c r="F544" s="342"/>
      <c r="L544" s="226"/>
      <c r="M544" s="226"/>
      <c r="N544" s="226"/>
      <c r="O544" s="226"/>
      <c r="P544" s="226"/>
      <c r="Q544" s="226"/>
      <c r="R544" s="226"/>
      <c r="S544" s="226"/>
      <c r="T544" s="226"/>
      <c r="U544" s="226"/>
      <c r="V544" s="226"/>
      <c r="W544" s="226"/>
      <c r="X544" s="226"/>
      <c r="Y544" s="226"/>
      <c r="Z544" s="226"/>
      <c r="AA544" s="226"/>
      <c r="AB544" s="226"/>
      <c r="AC544" s="226"/>
      <c r="AD544" s="226"/>
      <c r="AE544" s="226"/>
      <c r="AF544" s="226"/>
      <c r="AG544" s="226"/>
      <c r="AH544" s="226"/>
      <c r="AI544" s="226"/>
      <c r="AJ544" s="226"/>
      <c r="AK544" s="226"/>
      <c r="AL544" s="226"/>
      <c r="AM544" s="226"/>
      <c r="AN544" s="226"/>
      <c r="AO544" s="226"/>
      <c r="AP544" s="226"/>
      <c r="AQ544" s="226"/>
      <c r="AR544" s="226"/>
      <c r="AS544" s="226"/>
      <c r="AT544" s="226"/>
      <c r="AU544" s="226"/>
      <c r="AV544" s="226"/>
      <c r="AW544" s="226"/>
      <c r="AX544" s="226"/>
      <c r="AY544" s="226"/>
      <c r="AZ544" s="226"/>
      <c r="BA544" s="226"/>
      <c r="BB544" s="226"/>
      <c r="BC544" s="226"/>
      <c r="BD544" s="226"/>
      <c r="BE544" s="226"/>
      <c r="BF544" s="226"/>
      <c r="BG544" s="226"/>
      <c r="BH544" s="226"/>
      <c r="BI544" s="226"/>
      <c r="BJ544" s="226"/>
      <c r="BK544" s="226"/>
      <c r="BL544" s="226"/>
      <c r="BM544" s="226"/>
      <c r="BN544" s="226"/>
      <c r="BO544" s="226"/>
      <c r="BP544" s="226"/>
    </row>
    <row r="545" spans="2:68" s="214" customFormat="1">
      <c r="B545" s="342"/>
      <c r="C545" s="342"/>
      <c r="D545" s="342"/>
      <c r="E545" s="342"/>
      <c r="F545" s="342"/>
      <c r="L545" s="226"/>
      <c r="M545" s="226"/>
      <c r="N545" s="226"/>
      <c r="O545" s="226"/>
      <c r="P545" s="226"/>
      <c r="Q545" s="226"/>
      <c r="R545" s="226"/>
      <c r="S545" s="226"/>
      <c r="T545" s="226"/>
      <c r="U545" s="226"/>
      <c r="V545" s="226"/>
      <c r="W545" s="226"/>
      <c r="X545" s="226"/>
      <c r="Y545" s="226"/>
      <c r="Z545" s="226"/>
      <c r="AA545" s="226"/>
      <c r="AB545" s="226"/>
      <c r="AC545" s="226"/>
      <c r="AD545" s="226"/>
      <c r="AE545" s="226"/>
      <c r="AF545" s="226"/>
      <c r="AG545" s="226"/>
      <c r="AH545" s="226"/>
      <c r="AI545" s="226"/>
      <c r="AJ545" s="226"/>
      <c r="AK545" s="226"/>
      <c r="AL545" s="226"/>
      <c r="AM545" s="226"/>
      <c r="AN545" s="226"/>
      <c r="AO545" s="226"/>
      <c r="AP545" s="226"/>
      <c r="AQ545" s="226"/>
      <c r="AR545" s="226"/>
      <c r="AS545" s="226"/>
      <c r="AT545" s="226"/>
      <c r="AU545" s="226"/>
      <c r="AV545" s="226"/>
      <c r="AW545" s="226"/>
      <c r="AX545" s="226"/>
      <c r="AY545" s="226"/>
      <c r="AZ545" s="226"/>
      <c r="BA545" s="226"/>
      <c r="BB545" s="226"/>
      <c r="BC545" s="226"/>
      <c r="BD545" s="226"/>
      <c r="BE545" s="226"/>
      <c r="BF545" s="226"/>
      <c r="BG545" s="226"/>
      <c r="BH545" s="226"/>
      <c r="BI545" s="226"/>
      <c r="BJ545" s="226"/>
      <c r="BK545" s="226"/>
      <c r="BL545" s="226"/>
      <c r="BM545" s="226"/>
      <c r="BN545" s="226"/>
      <c r="BO545" s="226"/>
      <c r="BP545" s="226"/>
    </row>
    <row r="546" spans="2:68" s="214" customFormat="1">
      <c r="B546" s="342"/>
      <c r="C546" s="342"/>
      <c r="D546" s="342"/>
      <c r="E546" s="342"/>
      <c r="F546" s="342"/>
      <c r="L546" s="226"/>
      <c r="M546" s="226"/>
      <c r="N546" s="226"/>
      <c r="O546" s="226"/>
      <c r="P546" s="226"/>
      <c r="Q546" s="226"/>
      <c r="R546" s="226"/>
      <c r="S546" s="226"/>
      <c r="T546" s="226"/>
      <c r="U546" s="226"/>
      <c r="V546" s="226"/>
      <c r="W546" s="226"/>
      <c r="X546" s="226"/>
      <c r="Y546" s="226"/>
      <c r="Z546" s="226"/>
      <c r="AA546" s="226"/>
      <c r="AB546" s="226"/>
      <c r="AC546" s="226"/>
      <c r="AD546" s="226"/>
      <c r="AE546" s="226"/>
      <c r="AF546" s="226"/>
      <c r="AG546" s="226"/>
      <c r="AH546" s="226"/>
      <c r="AI546" s="226"/>
      <c r="AJ546" s="226"/>
      <c r="AK546" s="226"/>
      <c r="AL546" s="226"/>
      <c r="AM546" s="226"/>
      <c r="AN546" s="226"/>
      <c r="AO546" s="226"/>
      <c r="AP546" s="226"/>
      <c r="AQ546" s="226"/>
      <c r="AR546" s="226"/>
      <c r="AS546" s="226"/>
      <c r="AT546" s="226"/>
      <c r="AU546" s="226"/>
      <c r="AV546" s="226"/>
      <c r="AW546" s="226"/>
      <c r="AX546" s="226"/>
      <c r="AY546" s="226"/>
      <c r="AZ546" s="226"/>
      <c r="BA546" s="226"/>
      <c r="BB546" s="226"/>
      <c r="BC546" s="226"/>
      <c r="BD546" s="226"/>
      <c r="BE546" s="226"/>
      <c r="BF546" s="226"/>
      <c r="BG546" s="226"/>
      <c r="BH546" s="226"/>
      <c r="BI546" s="226"/>
      <c r="BJ546" s="226"/>
      <c r="BK546" s="226"/>
      <c r="BL546" s="226"/>
      <c r="BM546" s="226"/>
      <c r="BN546" s="226"/>
      <c r="BO546" s="226"/>
      <c r="BP546" s="226"/>
    </row>
    <row r="547" spans="2:68" s="214" customFormat="1">
      <c r="B547" s="342"/>
      <c r="C547" s="342"/>
      <c r="D547" s="342"/>
      <c r="E547" s="342"/>
      <c r="F547" s="342"/>
      <c r="L547" s="226"/>
      <c r="M547" s="226"/>
      <c r="N547" s="226"/>
      <c r="O547" s="226"/>
      <c r="P547" s="226"/>
      <c r="Q547" s="226"/>
      <c r="R547" s="226"/>
      <c r="S547" s="226"/>
      <c r="T547" s="226"/>
      <c r="U547" s="226"/>
      <c r="V547" s="226"/>
      <c r="W547" s="226"/>
      <c r="X547" s="226"/>
      <c r="Y547" s="226"/>
      <c r="Z547" s="226"/>
      <c r="AA547" s="226"/>
      <c r="AB547" s="226"/>
      <c r="AC547" s="226"/>
      <c r="AD547" s="226"/>
      <c r="AE547" s="226"/>
      <c r="AF547" s="226"/>
      <c r="AG547" s="226"/>
      <c r="AH547" s="226"/>
      <c r="AI547" s="226"/>
      <c r="AJ547" s="226"/>
      <c r="AK547" s="226"/>
      <c r="AL547" s="226"/>
      <c r="AM547" s="226"/>
      <c r="AN547" s="226"/>
      <c r="AO547" s="226"/>
      <c r="AP547" s="226"/>
      <c r="AQ547" s="226"/>
      <c r="AR547" s="226"/>
      <c r="AS547" s="226"/>
      <c r="AT547" s="226"/>
      <c r="AU547" s="226"/>
      <c r="AV547" s="226"/>
      <c r="AW547" s="226"/>
      <c r="AX547" s="226"/>
      <c r="AY547" s="226"/>
      <c r="AZ547" s="226"/>
      <c r="BA547" s="226"/>
      <c r="BB547" s="226"/>
      <c r="BC547" s="226"/>
      <c r="BD547" s="226"/>
      <c r="BE547" s="226"/>
      <c r="BF547" s="226"/>
      <c r="BG547" s="226"/>
      <c r="BH547" s="226"/>
      <c r="BI547" s="226"/>
      <c r="BJ547" s="226"/>
      <c r="BK547" s="226"/>
      <c r="BL547" s="226"/>
      <c r="BM547" s="226"/>
      <c r="BN547" s="226"/>
      <c r="BO547" s="226"/>
      <c r="BP547" s="226"/>
    </row>
    <row r="548" spans="2:68" s="214" customFormat="1">
      <c r="B548" s="342"/>
      <c r="C548" s="342"/>
      <c r="D548" s="342"/>
      <c r="E548" s="342"/>
      <c r="F548" s="342"/>
      <c r="L548" s="226"/>
      <c r="M548" s="226"/>
      <c r="N548" s="226"/>
      <c r="O548" s="226"/>
      <c r="P548" s="226"/>
      <c r="Q548" s="226"/>
      <c r="R548" s="226"/>
      <c r="S548" s="226"/>
      <c r="T548" s="226"/>
      <c r="U548" s="226"/>
      <c r="V548" s="226"/>
      <c r="W548" s="226"/>
      <c r="X548" s="226"/>
      <c r="Y548" s="226"/>
      <c r="Z548" s="226"/>
      <c r="AA548" s="226"/>
      <c r="AB548" s="226"/>
      <c r="AC548" s="226"/>
      <c r="AD548" s="226"/>
      <c r="AE548" s="226"/>
      <c r="AF548" s="226"/>
      <c r="AG548" s="226"/>
      <c r="AH548" s="226"/>
      <c r="AI548" s="226"/>
      <c r="AJ548" s="226"/>
      <c r="AK548" s="226"/>
      <c r="AL548" s="226"/>
      <c r="AM548" s="226"/>
      <c r="AN548" s="226"/>
      <c r="AO548" s="226"/>
      <c r="AP548" s="226"/>
      <c r="AQ548" s="226"/>
      <c r="AR548" s="226"/>
      <c r="AS548" s="226"/>
      <c r="AT548" s="226"/>
      <c r="AU548" s="226"/>
      <c r="AV548" s="226"/>
      <c r="AW548" s="226"/>
      <c r="AX548" s="226"/>
      <c r="AY548" s="226"/>
      <c r="AZ548" s="226"/>
      <c r="BA548" s="226"/>
      <c r="BB548" s="226"/>
      <c r="BC548" s="226"/>
      <c r="BD548" s="226"/>
      <c r="BE548" s="226"/>
      <c r="BF548" s="226"/>
      <c r="BG548" s="226"/>
      <c r="BH548" s="226"/>
      <c r="BI548" s="226"/>
      <c r="BJ548" s="226"/>
      <c r="BK548" s="226"/>
      <c r="BL548" s="226"/>
      <c r="BM548" s="226"/>
      <c r="BN548" s="226"/>
      <c r="BO548" s="226"/>
      <c r="BP548" s="226"/>
    </row>
    <row r="549" spans="2:68" s="214" customFormat="1">
      <c r="B549" s="342"/>
      <c r="C549" s="342"/>
      <c r="D549" s="342"/>
      <c r="E549" s="342"/>
      <c r="F549" s="342"/>
      <c r="L549" s="226"/>
      <c r="M549" s="226"/>
      <c r="N549" s="226"/>
      <c r="O549" s="226"/>
      <c r="P549" s="226"/>
      <c r="Q549" s="226"/>
      <c r="R549" s="226"/>
      <c r="S549" s="226"/>
      <c r="T549" s="226"/>
      <c r="U549" s="226"/>
      <c r="V549" s="226"/>
      <c r="W549" s="226"/>
      <c r="X549" s="226"/>
      <c r="Y549" s="226"/>
      <c r="Z549" s="226"/>
      <c r="AA549" s="226"/>
      <c r="AB549" s="226"/>
      <c r="AC549" s="226"/>
      <c r="AD549" s="226"/>
      <c r="AE549" s="226"/>
      <c r="AF549" s="226"/>
      <c r="AG549" s="226"/>
      <c r="AH549" s="226"/>
      <c r="AI549" s="226"/>
      <c r="AJ549" s="226"/>
      <c r="AK549" s="226"/>
      <c r="AL549" s="226"/>
      <c r="AM549" s="226"/>
      <c r="AN549" s="226"/>
      <c r="AO549" s="226"/>
      <c r="AP549" s="226"/>
      <c r="AQ549" s="226"/>
      <c r="AR549" s="226"/>
      <c r="AS549" s="226"/>
      <c r="AT549" s="226"/>
      <c r="AU549" s="226"/>
      <c r="AV549" s="226"/>
      <c r="AW549" s="226"/>
      <c r="AX549" s="226"/>
      <c r="AY549" s="226"/>
      <c r="AZ549" s="226"/>
      <c r="BA549" s="226"/>
      <c r="BB549" s="226"/>
      <c r="BC549" s="226"/>
      <c r="BD549" s="226"/>
      <c r="BE549" s="226"/>
      <c r="BF549" s="226"/>
      <c r="BG549" s="226"/>
      <c r="BH549" s="226"/>
      <c r="BI549" s="226"/>
      <c r="BJ549" s="226"/>
      <c r="BK549" s="226"/>
      <c r="BL549" s="226"/>
      <c r="BM549" s="226"/>
      <c r="BN549" s="226"/>
      <c r="BO549" s="226"/>
      <c r="BP549" s="226"/>
    </row>
    <row r="550" spans="2:68" s="214" customFormat="1">
      <c r="B550" s="342"/>
      <c r="C550" s="342"/>
      <c r="D550" s="342"/>
      <c r="E550" s="342"/>
      <c r="F550" s="342"/>
      <c r="L550" s="226"/>
      <c r="M550" s="226"/>
      <c r="N550" s="226"/>
      <c r="O550" s="226"/>
      <c r="P550" s="226"/>
      <c r="Q550" s="226"/>
      <c r="R550" s="226"/>
      <c r="S550" s="226"/>
      <c r="T550" s="226"/>
      <c r="U550" s="226"/>
      <c r="V550" s="226"/>
      <c r="W550" s="226"/>
      <c r="X550" s="226"/>
      <c r="Y550" s="226"/>
      <c r="Z550" s="226"/>
      <c r="AA550" s="226"/>
      <c r="AB550" s="226"/>
      <c r="AC550" s="226"/>
      <c r="AD550" s="226"/>
      <c r="AE550" s="226"/>
      <c r="AF550" s="226"/>
      <c r="AG550" s="226"/>
      <c r="AH550" s="226"/>
      <c r="AI550" s="226"/>
      <c r="AJ550" s="226"/>
      <c r="AK550" s="226"/>
      <c r="AL550" s="226"/>
      <c r="AM550" s="226"/>
      <c r="AN550" s="226"/>
      <c r="AO550" s="226"/>
      <c r="AP550" s="226"/>
      <c r="AQ550" s="226"/>
      <c r="AR550" s="226"/>
      <c r="AS550" s="226"/>
      <c r="AT550" s="226"/>
      <c r="AU550" s="226"/>
      <c r="AV550" s="226"/>
      <c r="AW550" s="226"/>
      <c r="AX550" s="226"/>
      <c r="AY550" s="226"/>
      <c r="AZ550" s="226"/>
      <c r="BA550" s="226"/>
      <c r="BB550" s="226"/>
      <c r="BC550" s="226"/>
      <c r="BD550" s="226"/>
      <c r="BE550" s="226"/>
      <c r="BF550" s="226"/>
      <c r="BG550" s="226"/>
      <c r="BH550" s="226"/>
      <c r="BI550" s="226"/>
      <c r="BJ550" s="226"/>
      <c r="BK550" s="226"/>
      <c r="BL550" s="226"/>
      <c r="BM550" s="226"/>
      <c r="BN550" s="226"/>
      <c r="BO550" s="226"/>
      <c r="BP550" s="226"/>
    </row>
    <row r="551" spans="2:68" s="214" customFormat="1">
      <c r="B551" s="342"/>
      <c r="C551" s="342"/>
      <c r="D551" s="342"/>
      <c r="E551" s="342"/>
      <c r="F551" s="342"/>
      <c r="L551" s="226"/>
      <c r="M551" s="226"/>
      <c r="N551" s="226"/>
      <c r="O551" s="226"/>
      <c r="P551" s="226"/>
      <c r="Q551" s="226"/>
      <c r="R551" s="226"/>
      <c r="S551" s="226"/>
      <c r="T551" s="226"/>
      <c r="U551" s="226"/>
      <c r="V551" s="226"/>
      <c r="W551" s="226"/>
      <c r="X551" s="226"/>
      <c r="Y551" s="226"/>
      <c r="Z551" s="226"/>
      <c r="AA551" s="226"/>
      <c r="AB551" s="226"/>
      <c r="AC551" s="226"/>
      <c r="AD551" s="226"/>
      <c r="AE551" s="226"/>
      <c r="AF551" s="226"/>
      <c r="AG551" s="226"/>
      <c r="AH551" s="226"/>
      <c r="AI551" s="226"/>
      <c r="AJ551" s="226"/>
      <c r="AK551" s="226"/>
      <c r="AL551" s="226"/>
      <c r="AM551" s="226"/>
      <c r="AN551" s="226"/>
      <c r="AO551" s="226"/>
      <c r="AP551" s="226"/>
      <c r="AQ551" s="226"/>
      <c r="AR551" s="226"/>
      <c r="AS551" s="226"/>
      <c r="AT551" s="226"/>
      <c r="AU551" s="226"/>
      <c r="AV551" s="226"/>
      <c r="AW551" s="226"/>
      <c r="AX551" s="226"/>
      <c r="AY551" s="226"/>
      <c r="AZ551" s="226"/>
      <c r="BA551" s="226"/>
      <c r="BB551" s="226"/>
      <c r="BC551" s="226"/>
      <c r="BD551" s="226"/>
      <c r="BE551" s="226"/>
      <c r="BF551" s="226"/>
      <c r="BG551" s="226"/>
      <c r="BH551" s="226"/>
      <c r="BI551" s="226"/>
      <c r="BJ551" s="226"/>
      <c r="BK551" s="226"/>
      <c r="BL551" s="226"/>
      <c r="BM551" s="226"/>
      <c r="BN551" s="226"/>
      <c r="BO551" s="226"/>
      <c r="BP551" s="226"/>
    </row>
    <row r="552" spans="2:68" s="214" customFormat="1">
      <c r="B552" s="342"/>
      <c r="C552" s="342"/>
      <c r="D552" s="342"/>
      <c r="E552" s="342"/>
      <c r="F552" s="342"/>
      <c r="L552" s="226"/>
      <c r="M552" s="226"/>
      <c r="N552" s="226"/>
      <c r="O552" s="226"/>
      <c r="P552" s="226"/>
      <c r="Q552" s="226"/>
      <c r="R552" s="226"/>
      <c r="S552" s="226"/>
      <c r="T552" s="226"/>
      <c r="U552" s="226"/>
      <c r="V552" s="226"/>
      <c r="W552" s="226"/>
      <c r="X552" s="226"/>
      <c r="Y552" s="226"/>
      <c r="Z552" s="226"/>
      <c r="AA552" s="226"/>
      <c r="AB552" s="226"/>
      <c r="AC552" s="226"/>
      <c r="AD552" s="226"/>
      <c r="AE552" s="226"/>
      <c r="AF552" s="226"/>
      <c r="AG552" s="226"/>
      <c r="AH552" s="226"/>
      <c r="AI552" s="226"/>
      <c r="AJ552" s="226"/>
      <c r="AK552" s="226"/>
      <c r="AL552" s="226"/>
      <c r="AM552" s="226"/>
      <c r="AN552" s="226"/>
      <c r="AO552" s="226"/>
      <c r="AP552" s="226"/>
      <c r="AQ552" s="226"/>
      <c r="AR552" s="226"/>
      <c r="AS552" s="226"/>
      <c r="AT552" s="226"/>
      <c r="AU552" s="226"/>
      <c r="AV552" s="226"/>
      <c r="AW552" s="226"/>
      <c r="AX552" s="226"/>
      <c r="AY552" s="226"/>
      <c r="AZ552" s="226"/>
      <c r="BA552" s="226"/>
      <c r="BB552" s="226"/>
      <c r="BC552" s="226"/>
      <c r="BD552" s="226"/>
      <c r="BE552" s="226"/>
      <c r="BF552" s="226"/>
      <c r="BG552" s="226"/>
      <c r="BH552" s="226"/>
      <c r="BI552" s="226"/>
      <c r="BJ552" s="226"/>
      <c r="BK552" s="226"/>
      <c r="BL552" s="226"/>
      <c r="BM552" s="226"/>
      <c r="BN552" s="226"/>
      <c r="BO552" s="226"/>
      <c r="BP552" s="226"/>
    </row>
    <row r="553" spans="2:68" s="214" customFormat="1">
      <c r="B553" s="342"/>
      <c r="C553" s="342"/>
      <c r="D553" s="342"/>
      <c r="E553" s="342"/>
      <c r="F553" s="342"/>
      <c r="L553" s="226"/>
      <c r="M553" s="226"/>
      <c r="N553" s="226"/>
      <c r="O553" s="226"/>
      <c r="P553" s="226"/>
      <c r="Q553" s="226"/>
      <c r="R553" s="226"/>
      <c r="S553" s="226"/>
      <c r="T553" s="226"/>
      <c r="U553" s="226"/>
      <c r="V553" s="226"/>
      <c r="W553" s="226"/>
      <c r="X553" s="226"/>
      <c r="Y553" s="226"/>
      <c r="Z553" s="226"/>
      <c r="AA553" s="226"/>
      <c r="AB553" s="226"/>
      <c r="AC553" s="226"/>
      <c r="AD553" s="226"/>
      <c r="AE553" s="226"/>
      <c r="AF553" s="226"/>
      <c r="AG553" s="226"/>
      <c r="AH553" s="226"/>
      <c r="AI553" s="226"/>
      <c r="AJ553" s="226"/>
      <c r="AK553" s="226"/>
      <c r="AL553" s="226"/>
      <c r="AM553" s="226"/>
      <c r="AN553" s="226"/>
      <c r="AO553" s="226"/>
      <c r="AP553" s="226"/>
      <c r="AQ553" s="226"/>
      <c r="AR553" s="226"/>
      <c r="AS553" s="226"/>
      <c r="AT553" s="226"/>
      <c r="AU553" s="226"/>
      <c r="AV553" s="226"/>
      <c r="AW553" s="226"/>
      <c r="AX553" s="226"/>
      <c r="AY553" s="226"/>
      <c r="AZ553" s="226"/>
      <c r="BA553" s="226"/>
      <c r="BB553" s="226"/>
      <c r="BC553" s="226"/>
      <c r="BD553" s="226"/>
      <c r="BE553" s="226"/>
      <c r="BF553" s="226"/>
      <c r="BG553" s="226"/>
      <c r="BH553" s="226"/>
      <c r="BI553" s="226"/>
      <c r="BJ553" s="226"/>
      <c r="BK553" s="226"/>
      <c r="BL553" s="226"/>
      <c r="BM553" s="226"/>
      <c r="BN553" s="226"/>
      <c r="BO553" s="226"/>
      <c r="BP553" s="226"/>
    </row>
    <row r="554" spans="2:68" s="214" customFormat="1">
      <c r="B554" s="342"/>
      <c r="C554" s="342"/>
      <c r="D554" s="342"/>
      <c r="E554" s="342"/>
      <c r="F554" s="342"/>
      <c r="L554" s="226"/>
      <c r="M554" s="226"/>
      <c r="N554" s="226"/>
      <c r="O554" s="226"/>
      <c r="P554" s="226"/>
      <c r="Q554" s="226"/>
      <c r="R554" s="226"/>
      <c r="S554" s="226"/>
      <c r="T554" s="226"/>
      <c r="U554" s="226"/>
      <c r="V554" s="226"/>
      <c r="W554" s="226"/>
      <c r="X554" s="226"/>
      <c r="Y554" s="226"/>
      <c r="Z554" s="226"/>
      <c r="AA554" s="226"/>
      <c r="AB554" s="226"/>
      <c r="AC554" s="226"/>
      <c r="AD554" s="226"/>
      <c r="AE554" s="226"/>
      <c r="AF554" s="226"/>
      <c r="AG554" s="226"/>
      <c r="AH554" s="226"/>
      <c r="AI554" s="226"/>
      <c r="AJ554" s="226"/>
      <c r="AK554" s="226"/>
      <c r="AL554" s="226"/>
      <c r="AM554" s="226"/>
      <c r="AN554" s="226"/>
      <c r="AO554" s="226"/>
      <c r="AP554" s="226"/>
      <c r="AQ554" s="226"/>
      <c r="AR554" s="226"/>
      <c r="AS554" s="226"/>
      <c r="AT554" s="226"/>
      <c r="AU554" s="226"/>
      <c r="AV554" s="226"/>
      <c r="AW554" s="226"/>
      <c r="AX554" s="226"/>
      <c r="AY554" s="226"/>
      <c r="AZ554" s="226"/>
      <c r="BA554" s="226"/>
      <c r="BB554" s="226"/>
      <c r="BC554" s="226"/>
      <c r="BD554" s="226"/>
      <c r="BE554" s="226"/>
      <c r="BF554" s="226"/>
      <c r="BG554" s="226"/>
      <c r="BH554" s="226"/>
      <c r="BI554" s="226"/>
      <c r="BJ554" s="226"/>
      <c r="BK554" s="226"/>
      <c r="BL554" s="226"/>
      <c r="BM554" s="226"/>
      <c r="BN554" s="226"/>
      <c r="BO554" s="226"/>
      <c r="BP554" s="226"/>
    </row>
    <row r="555" spans="2:68" s="214" customFormat="1">
      <c r="B555" s="342"/>
      <c r="C555" s="342"/>
      <c r="D555" s="342"/>
      <c r="E555" s="342"/>
      <c r="F555" s="342"/>
      <c r="L555" s="226"/>
      <c r="M555" s="226"/>
      <c r="N555" s="226"/>
      <c r="O555" s="226"/>
      <c r="P555" s="226"/>
      <c r="Q555" s="226"/>
      <c r="R555" s="226"/>
      <c r="S555" s="226"/>
      <c r="T555" s="226"/>
      <c r="U555" s="226"/>
      <c r="V555" s="226"/>
      <c r="W555" s="226"/>
      <c r="X555" s="226"/>
      <c r="Y555" s="226"/>
      <c r="Z555" s="226"/>
      <c r="AA555" s="226"/>
      <c r="AB555" s="226"/>
      <c r="AC555" s="226"/>
      <c r="AD555" s="226"/>
      <c r="AE555" s="226"/>
      <c r="AF555" s="226"/>
      <c r="AG555" s="226"/>
      <c r="AH555" s="226"/>
      <c r="AI555" s="226"/>
      <c r="AJ555" s="226"/>
      <c r="AK555" s="226"/>
      <c r="AL555" s="226"/>
      <c r="AM555" s="226"/>
      <c r="AN555" s="226"/>
      <c r="AO555" s="226"/>
      <c r="AP555" s="226"/>
      <c r="AQ555" s="226"/>
      <c r="AR555" s="226"/>
      <c r="AS555" s="226"/>
      <c r="AT555" s="226"/>
      <c r="AU555" s="226"/>
      <c r="AV555" s="226"/>
      <c r="AW555" s="226"/>
      <c r="AX555" s="226"/>
      <c r="AY555" s="226"/>
      <c r="AZ555" s="226"/>
      <c r="BA555" s="226"/>
      <c r="BB555" s="226"/>
      <c r="BC555" s="226"/>
      <c r="BD555" s="226"/>
      <c r="BE555" s="226"/>
      <c r="BF555" s="226"/>
      <c r="BG555" s="226"/>
      <c r="BH555" s="226"/>
      <c r="BI555" s="226"/>
      <c r="BJ555" s="226"/>
      <c r="BK555" s="226"/>
      <c r="BL555" s="226"/>
      <c r="BM555" s="226"/>
      <c r="BN555" s="226"/>
      <c r="BO555" s="226"/>
      <c r="BP555" s="226"/>
    </row>
    <row r="556" spans="2:68" s="214" customFormat="1">
      <c r="B556" s="342"/>
      <c r="C556" s="342"/>
      <c r="D556" s="342"/>
      <c r="E556" s="342"/>
      <c r="F556" s="342"/>
      <c r="L556" s="226"/>
      <c r="M556" s="226"/>
      <c r="N556" s="226"/>
      <c r="O556" s="226"/>
      <c r="P556" s="226"/>
      <c r="Q556" s="226"/>
      <c r="R556" s="226"/>
      <c r="S556" s="226"/>
      <c r="T556" s="226"/>
      <c r="U556" s="226"/>
      <c r="V556" s="226"/>
      <c r="W556" s="226"/>
      <c r="X556" s="226"/>
      <c r="Y556" s="226"/>
      <c r="Z556" s="226"/>
      <c r="AA556" s="226"/>
      <c r="AB556" s="226"/>
      <c r="AC556" s="226"/>
      <c r="AD556" s="226"/>
      <c r="AE556" s="226"/>
      <c r="AF556" s="226"/>
      <c r="AG556" s="226"/>
      <c r="AH556" s="226"/>
      <c r="AI556" s="226"/>
      <c r="AJ556" s="226"/>
      <c r="AK556" s="226"/>
      <c r="AL556" s="226"/>
      <c r="AM556" s="226"/>
      <c r="AN556" s="226"/>
      <c r="AO556" s="226"/>
      <c r="AP556" s="226"/>
      <c r="AQ556" s="226"/>
      <c r="AR556" s="226"/>
      <c r="AS556" s="226"/>
      <c r="AT556" s="226"/>
      <c r="AU556" s="226"/>
      <c r="AV556" s="226"/>
      <c r="AW556" s="226"/>
      <c r="AX556" s="226"/>
      <c r="AY556" s="226"/>
      <c r="AZ556" s="226"/>
      <c r="BA556" s="226"/>
      <c r="BB556" s="226"/>
      <c r="BC556" s="226"/>
      <c r="BD556" s="226"/>
      <c r="BE556" s="226"/>
      <c r="BF556" s="226"/>
      <c r="BG556" s="226"/>
      <c r="BH556" s="226"/>
      <c r="BI556" s="226"/>
      <c r="BJ556" s="226"/>
      <c r="BK556" s="226"/>
      <c r="BL556" s="226"/>
      <c r="BM556" s="226"/>
      <c r="BN556" s="226"/>
      <c r="BO556" s="226"/>
      <c r="BP556" s="226"/>
    </row>
    <row r="557" spans="2:68" s="214" customFormat="1">
      <c r="B557" s="342"/>
      <c r="C557" s="342"/>
      <c r="D557" s="342"/>
      <c r="E557" s="342"/>
      <c r="F557" s="342"/>
      <c r="L557" s="226"/>
      <c r="M557" s="226"/>
      <c r="N557" s="226"/>
      <c r="O557" s="226"/>
      <c r="P557" s="226"/>
      <c r="Q557" s="226"/>
      <c r="R557" s="226"/>
      <c r="S557" s="226"/>
      <c r="T557" s="226"/>
      <c r="U557" s="226"/>
      <c r="V557" s="226"/>
      <c r="W557" s="226"/>
      <c r="X557" s="226"/>
      <c r="Y557" s="226"/>
      <c r="Z557" s="226"/>
      <c r="AA557" s="226"/>
      <c r="AB557" s="226"/>
      <c r="AC557" s="226"/>
      <c r="AD557" s="226"/>
      <c r="AE557" s="226"/>
      <c r="AF557" s="226"/>
      <c r="AG557" s="226"/>
      <c r="AH557" s="226"/>
      <c r="AI557" s="226"/>
      <c r="AJ557" s="226"/>
      <c r="AK557" s="226"/>
      <c r="AL557" s="226"/>
      <c r="AM557" s="226"/>
      <c r="AN557" s="226"/>
      <c r="AO557" s="226"/>
      <c r="AP557" s="226"/>
      <c r="AQ557" s="226"/>
      <c r="AR557" s="226"/>
      <c r="AS557" s="226"/>
      <c r="AT557" s="226"/>
      <c r="AU557" s="226"/>
      <c r="AV557" s="226"/>
      <c r="AW557" s="226"/>
      <c r="AX557" s="226"/>
      <c r="AY557" s="226"/>
      <c r="AZ557" s="226"/>
      <c r="BA557" s="226"/>
      <c r="BB557" s="226"/>
      <c r="BC557" s="226"/>
      <c r="BD557" s="226"/>
      <c r="BE557" s="226"/>
      <c r="BF557" s="226"/>
      <c r="BG557" s="226"/>
      <c r="BH557" s="226"/>
      <c r="BI557" s="226"/>
      <c r="BJ557" s="226"/>
      <c r="BK557" s="226"/>
      <c r="BL557" s="226"/>
      <c r="BM557" s="226"/>
      <c r="BN557" s="226"/>
      <c r="BO557" s="226"/>
      <c r="BP557" s="226"/>
    </row>
    <row r="558" spans="2:68" s="214" customFormat="1">
      <c r="B558" s="342"/>
      <c r="C558" s="342"/>
      <c r="D558" s="342"/>
      <c r="E558" s="342"/>
      <c r="F558" s="342"/>
      <c r="L558" s="226"/>
      <c r="M558" s="226"/>
      <c r="N558" s="226"/>
      <c r="O558" s="226"/>
      <c r="P558" s="226"/>
      <c r="Q558" s="226"/>
      <c r="R558" s="226"/>
      <c r="S558" s="226"/>
      <c r="T558" s="226"/>
      <c r="U558" s="226"/>
      <c r="V558" s="226"/>
      <c r="W558" s="226"/>
      <c r="X558" s="226"/>
      <c r="Y558" s="226"/>
      <c r="Z558" s="226"/>
      <c r="AA558" s="226"/>
      <c r="AB558" s="226"/>
      <c r="AC558" s="226"/>
      <c r="AD558" s="226"/>
      <c r="AE558" s="226"/>
      <c r="AF558" s="226"/>
      <c r="AG558" s="226"/>
      <c r="AH558" s="226"/>
      <c r="AI558" s="226"/>
      <c r="AJ558" s="226"/>
      <c r="AK558" s="226"/>
      <c r="AL558" s="226"/>
      <c r="AM558" s="226"/>
      <c r="AN558" s="226"/>
      <c r="AO558" s="226"/>
      <c r="AP558" s="226"/>
      <c r="AQ558" s="226"/>
      <c r="AR558" s="226"/>
      <c r="AS558" s="226"/>
      <c r="AT558" s="226"/>
      <c r="AU558" s="226"/>
      <c r="AV558" s="226"/>
      <c r="AW558" s="226"/>
      <c r="AX558" s="226"/>
      <c r="AY558" s="226"/>
      <c r="AZ558" s="226"/>
      <c r="BA558" s="226"/>
      <c r="BB558" s="226"/>
      <c r="BC558" s="226"/>
      <c r="BD558" s="226"/>
      <c r="BE558" s="226"/>
      <c r="BF558" s="226"/>
      <c r="BG558" s="226"/>
      <c r="BH558" s="226"/>
      <c r="BI558" s="226"/>
      <c r="BJ558" s="226"/>
      <c r="BK558" s="226"/>
      <c r="BL558" s="226"/>
      <c r="BM558" s="226"/>
      <c r="BN558" s="226"/>
      <c r="BO558" s="226"/>
      <c r="BP558" s="226"/>
    </row>
    <row r="559" spans="2:68" s="214" customFormat="1">
      <c r="B559" s="342"/>
      <c r="C559" s="342"/>
      <c r="D559" s="342"/>
      <c r="E559" s="342"/>
      <c r="F559" s="342"/>
      <c r="L559" s="226"/>
      <c r="M559" s="226"/>
      <c r="N559" s="226"/>
      <c r="O559" s="226"/>
      <c r="P559" s="226"/>
      <c r="Q559" s="226"/>
      <c r="R559" s="226"/>
      <c r="S559" s="226"/>
      <c r="T559" s="226"/>
      <c r="U559" s="226"/>
      <c r="V559" s="226"/>
      <c r="W559" s="226"/>
      <c r="X559" s="226"/>
      <c r="Y559" s="226"/>
      <c r="Z559" s="226"/>
      <c r="AA559" s="226"/>
      <c r="AB559" s="226"/>
      <c r="AC559" s="226"/>
      <c r="AD559" s="226"/>
      <c r="AE559" s="226"/>
      <c r="AF559" s="226"/>
      <c r="AG559" s="226"/>
      <c r="AH559" s="226"/>
      <c r="AI559" s="226"/>
      <c r="AJ559" s="226"/>
      <c r="AK559" s="226"/>
      <c r="AL559" s="226"/>
      <c r="AM559" s="226"/>
      <c r="AN559" s="226"/>
      <c r="AO559" s="226"/>
      <c r="AP559" s="226"/>
      <c r="AQ559" s="226"/>
      <c r="AR559" s="226"/>
      <c r="AS559" s="226"/>
      <c r="AT559" s="226"/>
      <c r="AU559" s="226"/>
      <c r="AV559" s="226"/>
      <c r="AW559" s="226"/>
      <c r="AX559" s="226"/>
      <c r="AY559" s="226"/>
      <c r="AZ559" s="226"/>
      <c r="BA559" s="226"/>
      <c r="BB559" s="226"/>
      <c r="BC559" s="226"/>
      <c r="BD559" s="226"/>
      <c r="BE559" s="226"/>
      <c r="BF559" s="226"/>
      <c r="BG559" s="226"/>
      <c r="BH559" s="226"/>
      <c r="BI559" s="226"/>
      <c r="BJ559" s="226"/>
      <c r="BK559" s="226"/>
      <c r="BL559" s="226"/>
      <c r="BM559" s="226"/>
      <c r="BN559" s="226"/>
      <c r="BO559" s="226"/>
      <c r="BP559" s="226"/>
    </row>
    <row r="560" spans="2:68" s="214" customFormat="1">
      <c r="B560" s="342"/>
      <c r="C560" s="342"/>
      <c r="D560" s="342"/>
      <c r="E560" s="342"/>
      <c r="F560" s="342"/>
      <c r="L560" s="226"/>
      <c r="M560" s="226"/>
      <c r="N560" s="226"/>
      <c r="O560" s="226"/>
      <c r="P560" s="226"/>
      <c r="Q560" s="226"/>
      <c r="R560" s="226"/>
      <c r="S560" s="226"/>
      <c r="T560" s="226"/>
      <c r="U560" s="226"/>
      <c r="V560" s="226"/>
      <c r="W560" s="226"/>
      <c r="X560" s="226"/>
      <c r="Y560" s="226"/>
      <c r="Z560" s="226"/>
      <c r="AA560" s="226"/>
      <c r="AB560" s="226"/>
      <c r="AC560" s="226"/>
      <c r="AD560" s="226"/>
      <c r="AE560" s="226"/>
      <c r="AF560" s="226"/>
      <c r="AG560" s="226"/>
      <c r="AH560" s="226"/>
      <c r="AI560" s="226"/>
      <c r="AJ560" s="226"/>
      <c r="AK560" s="226"/>
      <c r="AL560" s="226"/>
      <c r="AM560" s="226"/>
      <c r="AN560" s="226"/>
      <c r="AO560" s="226"/>
      <c r="AP560" s="226"/>
      <c r="AQ560" s="226"/>
      <c r="AR560" s="226"/>
      <c r="AS560" s="226"/>
      <c r="AT560" s="226"/>
      <c r="AU560" s="226"/>
      <c r="AV560" s="226"/>
      <c r="AW560" s="226"/>
      <c r="AX560" s="226"/>
      <c r="AY560" s="226"/>
      <c r="AZ560" s="226"/>
      <c r="BA560" s="226"/>
      <c r="BB560" s="226"/>
      <c r="BC560" s="226"/>
      <c r="BD560" s="226"/>
      <c r="BE560" s="226"/>
      <c r="BF560" s="226"/>
      <c r="BG560" s="226"/>
      <c r="BH560" s="226"/>
      <c r="BI560" s="226"/>
      <c r="BJ560" s="226"/>
      <c r="BK560" s="226"/>
      <c r="BL560" s="226"/>
      <c r="BM560" s="226"/>
      <c r="BN560" s="226"/>
      <c r="BO560" s="226"/>
      <c r="BP560" s="226"/>
    </row>
    <row r="561" spans="2:68" s="214" customFormat="1">
      <c r="B561" s="342"/>
      <c r="C561" s="342"/>
      <c r="D561" s="342"/>
      <c r="E561" s="342"/>
      <c r="F561" s="342"/>
      <c r="L561" s="226"/>
      <c r="M561" s="226"/>
      <c r="N561" s="226"/>
      <c r="O561" s="226"/>
      <c r="P561" s="226"/>
      <c r="Q561" s="226"/>
      <c r="R561" s="226"/>
      <c r="S561" s="226"/>
      <c r="T561" s="226"/>
      <c r="U561" s="226"/>
      <c r="V561" s="226"/>
      <c r="W561" s="226"/>
      <c r="X561" s="226"/>
      <c r="Y561" s="226"/>
      <c r="Z561" s="226"/>
      <c r="AA561" s="226"/>
      <c r="AB561" s="226"/>
      <c r="AC561" s="226"/>
      <c r="AD561" s="226"/>
      <c r="AE561" s="226"/>
      <c r="AF561" s="226"/>
      <c r="AG561" s="226"/>
      <c r="AH561" s="226"/>
      <c r="AI561" s="226"/>
      <c r="AJ561" s="226"/>
      <c r="AK561" s="226"/>
      <c r="AL561" s="226"/>
      <c r="AM561" s="226"/>
      <c r="AN561" s="226"/>
      <c r="AO561" s="226"/>
      <c r="AP561" s="226"/>
      <c r="AQ561" s="226"/>
      <c r="AR561" s="226"/>
      <c r="AS561" s="226"/>
      <c r="AT561" s="226"/>
      <c r="AU561" s="226"/>
      <c r="AV561" s="226"/>
      <c r="AW561" s="226"/>
      <c r="AX561" s="226"/>
      <c r="AY561" s="226"/>
      <c r="AZ561" s="226"/>
      <c r="BA561" s="226"/>
      <c r="BB561" s="226"/>
      <c r="BC561" s="226"/>
      <c r="BD561" s="226"/>
      <c r="BE561" s="226"/>
      <c r="BF561" s="226"/>
      <c r="BG561" s="226"/>
      <c r="BH561" s="226"/>
      <c r="BI561" s="226"/>
      <c r="BJ561" s="226"/>
      <c r="BK561" s="226"/>
      <c r="BL561" s="226"/>
      <c r="BM561" s="226"/>
      <c r="BN561" s="226"/>
      <c r="BO561" s="226"/>
      <c r="BP561" s="226"/>
    </row>
    <row r="562" spans="2:68" s="214" customFormat="1">
      <c r="B562" s="342"/>
      <c r="C562" s="342"/>
      <c r="D562" s="342"/>
      <c r="E562" s="342"/>
      <c r="F562" s="342"/>
      <c r="L562" s="226"/>
      <c r="M562" s="226"/>
      <c r="N562" s="226"/>
      <c r="O562" s="226"/>
      <c r="P562" s="226"/>
      <c r="Q562" s="226"/>
      <c r="R562" s="226"/>
      <c r="S562" s="226"/>
      <c r="T562" s="226"/>
      <c r="U562" s="226"/>
      <c r="V562" s="226"/>
      <c r="W562" s="226"/>
      <c r="X562" s="226"/>
      <c r="Y562" s="226"/>
      <c r="Z562" s="226"/>
      <c r="AA562" s="226"/>
      <c r="AB562" s="226"/>
      <c r="AC562" s="226"/>
      <c r="AD562" s="226"/>
      <c r="AE562" s="226"/>
      <c r="AF562" s="226"/>
      <c r="AG562" s="226"/>
      <c r="AH562" s="226"/>
      <c r="AI562" s="226"/>
      <c r="AJ562" s="226"/>
      <c r="AK562" s="226"/>
      <c r="AL562" s="226"/>
      <c r="AM562" s="226"/>
      <c r="AN562" s="226"/>
      <c r="AO562" s="226"/>
      <c r="AP562" s="226"/>
      <c r="AQ562" s="226"/>
      <c r="AR562" s="226"/>
      <c r="AS562" s="226"/>
      <c r="AT562" s="226"/>
      <c r="AU562" s="226"/>
      <c r="AV562" s="226"/>
      <c r="AW562" s="226"/>
      <c r="AX562" s="226"/>
      <c r="AY562" s="226"/>
      <c r="AZ562" s="226"/>
      <c r="BA562" s="226"/>
      <c r="BB562" s="226"/>
      <c r="BC562" s="226"/>
      <c r="BD562" s="226"/>
      <c r="BE562" s="226"/>
      <c r="BF562" s="226"/>
      <c r="BG562" s="226"/>
      <c r="BH562" s="226"/>
      <c r="BI562" s="226"/>
      <c r="BJ562" s="226"/>
      <c r="BK562" s="226"/>
      <c r="BL562" s="226"/>
      <c r="BM562" s="226"/>
      <c r="BN562" s="226"/>
      <c r="BO562" s="226"/>
      <c r="BP562" s="226"/>
    </row>
    <row r="563" spans="2:68" s="214" customFormat="1">
      <c r="B563" s="342"/>
      <c r="C563" s="342"/>
      <c r="D563" s="342"/>
      <c r="E563" s="342"/>
      <c r="F563" s="342"/>
      <c r="L563" s="226"/>
      <c r="M563" s="226"/>
      <c r="N563" s="226"/>
      <c r="O563" s="226"/>
      <c r="P563" s="226"/>
      <c r="Q563" s="226"/>
      <c r="R563" s="226"/>
      <c r="S563" s="226"/>
      <c r="T563" s="226"/>
      <c r="U563" s="226"/>
      <c r="V563" s="226"/>
      <c r="W563" s="226"/>
      <c r="X563" s="226"/>
      <c r="Y563" s="226"/>
      <c r="Z563" s="226"/>
      <c r="AA563" s="226"/>
      <c r="AB563" s="226"/>
      <c r="AC563" s="226"/>
      <c r="AD563" s="226"/>
      <c r="AE563" s="226"/>
      <c r="AF563" s="226"/>
      <c r="AG563" s="226"/>
      <c r="AH563" s="226"/>
      <c r="AI563" s="226"/>
      <c r="AJ563" s="226"/>
      <c r="AK563" s="226"/>
      <c r="AL563" s="226"/>
      <c r="AM563" s="226"/>
      <c r="AN563" s="226"/>
      <c r="AO563" s="226"/>
      <c r="AP563" s="226"/>
      <c r="AQ563" s="226"/>
      <c r="AR563" s="226"/>
      <c r="AS563" s="226"/>
      <c r="AT563" s="226"/>
      <c r="AU563" s="226"/>
      <c r="AV563" s="226"/>
      <c r="AW563" s="226"/>
      <c r="AX563" s="226"/>
      <c r="AY563" s="226"/>
      <c r="AZ563" s="226"/>
      <c r="BA563" s="226"/>
      <c r="BB563" s="226"/>
      <c r="BC563" s="226"/>
      <c r="BD563" s="226"/>
      <c r="BE563" s="226"/>
      <c r="BF563" s="226"/>
      <c r="BG563" s="226"/>
      <c r="BH563" s="226"/>
      <c r="BI563" s="226"/>
      <c r="BJ563" s="226"/>
      <c r="BK563" s="226"/>
      <c r="BL563" s="226"/>
      <c r="BM563" s="226"/>
      <c r="BN563" s="226"/>
      <c r="BO563" s="226"/>
      <c r="BP563" s="226"/>
    </row>
    <row r="564" spans="2:68" s="214" customFormat="1">
      <c r="B564" s="342"/>
      <c r="C564" s="342"/>
      <c r="D564" s="342"/>
      <c r="E564" s="342"/>
      <c r="F564" s="342"/>
      <c r="L564" s="226"/>
      <c r="M564" s="226"/>
      <c r="N564" s="226"/>
      <c r="O564" s="226"/>
      <c r="P564" s="226"/>
      <c r="Q564" s="226"/>
      <c r="R564" s="226"/>
      <c r="S564" s="226"/>
      <c r="T564" s="226"/>
      <c r="U564" s="226"/>
      <c r="V564" s="226"/>
      <c r="W564" s="226"/>
      <c r="X564" s="226"/>
      <c r="Y564" s="226"/>
      <c r="Z564" s="226"/>
      <c r="AA564" s="226"/>
      <c r="AB564" s="226"/>
      <c r="AC564" s="226"/>
      <c r="AD564" s="226"/>
      <c r="AE564" s="226"/>
      <c r="AF564" s="226"/>
      <c r="AG564" s="226"/>
      <c r="AH564" s="226"/>
      <c r="AI564" s="226"/>
      <c r="AJ564" s="226"/>
      <c r="AK564" s="226"/>
      <c r="AL564" s="226"/>
      <c r="AM564" s="226"/>
      <c r="AN564" s="226"/>
      <c r="AO564" s="226"/>
      <c r="AP564" s="226"/>
      <c r="AQ564" s="226"/>
      <c r="AR564" s="226"/>
      <c r="AS564" s="226"/>
      <c r="AT564" s="226"/>
      <c r="AU564" s="226"/>
      <c r="AV564" s="226"/>
      <c r="AW564" s="226"/>
      <c r="AX564" s="226"/>
      <c r="AY564" s="226"/>
      <c r="AZ564" s="226"/>
      <c r="BA564" s="226"/>
      <c r="BB564" s="226"/>
      <c r="BC564" s="226"/>
      <c r="BD564" s="226"/>
      <c r="BE564" s="226"/>
      <c r="BF564" s="226"/>
      <c r="BG564" s="226"/>
      <c r="BH564" s="226"/>
      <c r="BI564" s="226"/>
      <c r="BJ564" s="226"/>
      <c r="BK564" s="226"/>
      <c r="BL564" s="226"/>
      <c r="BM564" s="226"/>
      <c r="BN564" s="226"/>
      <c r="BO564" s="226"/>
      <c r="BP564" s="226"/>
    </row>
    <row r="565" spans="2:68" s="214" customFormat="1">
      <c r="B565" s="342"/>
      <c r="C565" s="342"/>
      <c r="D565" s="342"/>
      <c r="E565" s="342"/>
      <c r="F565" s="342"/>
      <c r="L565" s="226"/>
      <c r="M565" s="226"/>
      <c r="N565" s="226"/>
      <c r="O565" s="226"/>
      <c r="P565" s="226"/>
      <c r="Q565" s="226"/>
      <c r="R565" s="226"/>
      <c r="S565" s="226"/>
      <c r="T565" s="226"/>
      <c r="U565" s="226"/>
      <c r="V565" s="226"/>
      <c r="W565" s="226"/>
      <c r="X565" s="226"/>
      <c r="Y565" s="226"/>
      <c r="Z565" s="226"/>
      <c r="AA565" s="226"/>
      <c r="AB565" s="226"/>
      <c r="AC565" s="226"/>
      <c r="AD565" s="226"/>
      <c r="AE565" s="226"/>
      <c r="AF565" s="226"/>
      <c r="AG565" s="226"/>
      <c r="AH565" s="226"/>
      <c r="AI565" s="226"/>
      <c r="AJ565" s="226"/>
      <c r="AK565" s="226"/>
      <c r="AL565" s="226"/>
      <c r="AM565" s="226"/>
      <c r="AN565" s="226"/>
      <c r="AO565" s="226"/>
      <c r="AP565" s="226"/>
      <c r="AQ565" s="226"/>
      <c r="AR565" s="226"/>
      <c r="AS565" s="226"/>
      <c r="AT565" s="226"/>
      <c r="AU565" s="226"/>
      <c r="AV565" s="226"/>
      <c r="AW565" s="226"/>
      <c r="AX565" s="226"/>
      <c r="AY565" s="226"/>
      <c r="AZ565" s="226"/>
      <c r="BA565" s="226"/>
      <c r="BB565" s="226"/>
      <c r="BC565" s="226"/>
      <c r="BD565" s="226"/>
      <c r="BE565" s="226"/>
      <c r="BF565" s="226"/>
      <c r="BG565" s="226"/>
      <c r="BH565" s="226"/>
      <c r="BI565" s="226"/>
      <c r="BJ565" s="226"/>
      <c r="BK565" s="226"/>
      <c r="BL565" s="226"/>
      <c r="BM565" s="226"/>
      <c r="BN565" s="226"/>
      <c r="BO565" s="226"/>
      <c r="BP565" s="226"/>
    </row>
    <row r="566" spans="2:68" s="214" customFormat="1">
      <c r="B566" s="342"/>
      <c r="C566" s="342"/>
      <c r="D566" s="342"/>
      <c r="E566" s="342"/>
      <c r="F566" s="342"/>
      <c r="L566" s="226"/>
      <c r="M566" s="226"/>
      <c r="N566" s="226"/>
      <c r="O566" s="226"/>
      <c r="P566" s="226"/>
      <c r="Q566" s="226"/>
      <c r="R566" s="226"/>
      <c r="S566" s="226"/>
      <c r="T566" s="226"/>
      <c r="U566" s="226"/>
      <c r="V566" s="226"/>
      <c r="W566" s="226"/>
      <c r="X566" s="226"/>
      <c r="Y566" s="226"/>
      <c r="Z566" s="226"/>
      <c r="AA566" s="226"/>
      <c r="AB566" s="226"/>
      <c r="AC566" s="226"/>
      <c r="AD566" s="226"/>
      <c r="AE566" s="226"/>
      <c r="AF566" s="226"/>
      <c r="AG566" s="226"/>
      <c r="AH566" s="226"/>
      <c r="AI566" s="226"/>
      <c r="AJ566" s="226"/>
      <c r="AK566" s="226"/>
      <c r="AL566" s="226"/>
      <c r="AM566" s="226"/>
      <c r="AN566" s="226"/>
      <c r="AO566" s="226"/>
      <c r="AP566" s="226"/>
      <c r="AQ566" s="226"/>
      <c r="AR566" s="226"/>
      <c r="AS566" s="226"/>
      <c r="AT566" s="226"/>
      <c r="AU566" s="226"/>
      <c r="AV566" s="226"/>
      <c r="AW566" s="226"/>
      <c r="AX566" s="226"/>
      <c r="AY566" s="226"/>
      <c r="AZ566" s="226"/>
      <c r="BA566" s="226"/>
      <c r="BB566" s="226"/>
      <c r="BC566" s="226"/>
      <c r="BD566" s="226"/>
      <c r="BE566" s="226"/>
      <c r="BF566" s="226"/>
      <c r="BG566" s="226"/>
      <c r="BH566" s="226"/>
      <c r="BI566" s="226"/>
      <c r="BJ566" s="226"/>
      <c r="BK566" s="226"/>
      <c r="BL566" s="226"/>
      <c r="BM566" s="226"/>
      <c r="BN566" s="226"/>
      <c r="BO566" s="226"/>
      <c r="BP566" s="226"/>
    </row>
    <row r="567" spans="2:68" s="214" customFormat="1">
      <c r="B567" s="342"/>
      <c r="C567" s="342"/>
      <c r="D567" s="342"/>
      <c r="E567" s="342"/>
      <c r="F567" s="342"/>
      <c r="L567" s="226"/>
      <c r="M567" s="226"/>
      <c r="N567" s="226"/>
      <c r="O567" s="226"/>
      <c r="P567" s="226"/>
      <c r="Q567" s="226"/>
      <c r="R567" s="226"/>
      <c r="S567" s="226"/>
      <c r="T567" s="226"/>
      <c r="U567" s="226"/>
      <c r="V567" s="226"/>
      <c r="W567" s="226"/>
      <c r="X567" s="226"/>
      <c r="Y567" s="226"/>
      <c r="Z567" s="226"/>
      <c r="AA567" s="226"/>
      <c r="AB567" s="226"/>
      <c r="AC567" s="226"/>
      <c r="AD567" s="226"/>
      <c r="AE567" s="226"/>
      <c r="AF567" s="226"/>
      <c r="AG567" s="226"/>
      <c r="AH567" s="226"/>
      <c r="AI567" s="226"/>
      <c r="AJ567" s="226"/>
      <c r="AK567" s="226"/>
      <c r="AL567" s="226"/>
      <c r="AM567" s="226"/>
      <c r="AN567" s="226"/>
      <c r="AO567" s="226"/>
      <c r="AP567" s="226"/>
      <c r="AQ567" s="226"/>
      <c r="AR567" s="226"/>
      <c r="AS567" s="226"/>
      <c r="AT567" s="226"/>
      <c r="AU567" s="226"/>
      <c r="AV567" s="226"/>
      <c r="AW567" s="226"/>
      <c r="AX567" s="226"/>
      <c r="AY567" s="226"/>
      <c r="AZ567" s="226"/>
      <c r="BA567" s="226"/>
      <c r="BB567" s="226"/>
      <c r="BC567" s="226"/>
      <c r="BD567" s="226"/>
      <c r="BE567" s="226"/>
      <c r="BF567" s="226"/>
      <c r="BG567" s="226"/>
      <c r="BH567" s="226"/>
      <c r="BI567" s="226"/>
      <c r="BJ567" s="226"/>
      <c r="BK567" s="226"/>
      <c r="BL567" s="226"/>
      <c r="BM567" s="226"/>
      <c r="BN567" s="226"/>
      <c r="BO567" s="226"/>
      <c r="BP567" s="226"/>
    </row>
    <row r="568" spans="2:68" s="214" customFormat="1">
      <c r="B568" s="342"/>
      <c r="C568" s="342"/>
      <c r="D568" s="342"/>
      <c r="E568" s="342"/>
      <c r="F568" s="342"/>
      <c r="L568" s="226"/>
      <c r="M568" s="226"/>
      <c r="N568" s="226"/>
      <c r="O568" s="226"/>
      <c r="P568" s="226"/>
      <c r="Q568" s="226"/>
      <c r="R568" s="226"/>
      <c r="S568" s="226"/>
      <c r="T568" s="226"/>
      <c r="U568" s="226"/>
      <c r="V568" s="226"/>
      <c r="W568" s="226"/>
      <c r="X568" s="226"/>
      <c r="Y568" s="226"/>
      <c r="Z568" s="226"/>
      <c r="AA568" s="226"/>
      <c r="AB568" s="226"/>
      <c r="AC568" s="226"/>
      <c r="AD568" s="226"/>
      <c r="AE568" s="226"/>
      <c r="AF568" s="226"/>
      <c r="AG568" s="226"/>
      <c r="AH568" s="226"/>
      <c r="AI568" s="226"/>
      <c r="AJ568" s="226"/>
      <c r="AK568" s="226"/>
      <c r="AL568" s="226"/>
      <c r="AM568" s="226"/>
      <c r="AN568" s="226"/>
      <c r="AO568" s="226"/>
      <c r="AP568" s="226"/>
      <c r="AQ568" s="226"/>
      <c r="AR568" s="226"/>
      <c r="AS568" s="226"/>
      <c r="AT568" s="226"/>
      <c r="AU568" s="226"/>
      <c r="AV568" s="226"/>
      <c r="AW568" s="226"/>
      <c r="AX568" s="226"/>
      <c r="AY568" s="226"/>
      <c r="AZ568" s="226"/>
      <c r="BA568" s="226"/>
      <c r="BB568" s="226"/>
      <c r="BC568" s="226"/>
      <c r="BD568" s="226"/>
      <c r="BE568" s="226"/>
      <c r="BF568" s="226"/>
      <c r="BG568" s="226"/>
      <c r="BH568" s="226"/>
      <c r="BI568" s="226"/>
      <c r="BJ568" s="226"/>
      <c r="BK568" s="226"/>
      <c r="BL568" s="226"/>
      <c r="BM568" s="226"/>
      <c r="BN568" s="226"/>
      <c r="BO568" s="226"/>
      <c r="BP568" s="226"/>
    </row>
    <row r="569" spans="2:68" s="214" customFormat="1">
      <c r="B569" s="342"/>
      <c r="C569" s="342"/>
      <c r="D569" s="342"/>
      <c r="E569" s="342"/>
      <c r="F569" s="342"/>
      <c r="L569" s="226"/>
      <c r="M569" s="226"/>
      <c r="N569" s="226"/>
      <c r="O569" s="226"/>
      <c r="P569" s="226"/>
      <c r="Q569" s="226"/>
      <c r="R569" s="226"/>
      <c r="S569" s="226"/>
      <c r="T569" s="226"/>
      <c r="U569" s="226"/>
      <c r="V569" s="226"/>
      <c r="W569" s="226"/>
      <c r="X569" s="226"/>
      <c r="Y569" s="226"/>
      <c r="Z569" s="226"/>
      <c r="AA569" s="226"/>
      <c r="AB569" s="226"/>
      <c r="AC569" s="226"/>
      <c r="AD569" s="226"/>
      <c r="AE569" s="226"/>
      <c r="AF569" s="226"/>
      <c r="AG569" s="226"/>
      <c r="AH569" s="226"/>
      <c r="AI569" s="226"/>
      <c r="AJ569" s="226"/>
      <c r="AK569" s="226"/>
      <c r="AL569" s="226"/>
      <c r="AM569" s="226"/>
      <c r="AN569" s="226"/>
      <c r="AO569" s="226"/>
      <c r="AP569" s="226"/>
      <c r="AQ569" s="226"/>
      <c r="AR569" s="226"/>
      <c r="AS569" s="226"/>
      <c r="AT569" s="226"/>
      <c r="AU569" s="226"/>
      <c r="AV569" s="226"/>
      <c r="AW569" s="226"/>
      <c r="AX569" s="226"/>
      <c r="AY569" s="226"/>
      <c r="AZ569" s="226"/>
      <c r="BA569" s="226"/>
      <c r="BB569" s="226"/>
      <c r="BC569" s="226"/>
      <c r="BD569" s="226"/>
      <c r="BE569" s="226"/>
      <c r="BF569" s="226"/>
      <c r="BG569" s="226"/>
      <c r="BH569" s="226"/>
      <c r="BI569" s="226"/>
      <c r="BJ569" s="226"/>
      <c r="BK569" s="226"/>
      <c r="BL569" s="226"/>
      <c r="BM569" s="226"/>
      <c r="BN569" s="226"/>
      <c r="BO569" s="226"/>
      <c r="BP569" s="226"/>
    </row>
    <row r="570" spans="2:68" s="214" customFormat="1">
      <c r="B570" s="342"/>
      <c r="C570" s="342"/>
      <c r="D570" s="342"/>
      <c r="E570" s="342"/>
      <c r="F570" s="342"/>
      <c r="L570" s="226"/>
      <c r="M570" s="226"/>
      <c r="N570" s="226"/>
      <c r="O570" s="226"/>
      <c r="P570" s="226"/>
      <c r="Q570" s="226"/>
      <c r="R570" s="226"/>
      <c r="S570" s="226"/>
      <c r="T570" s="226"/>
      <c r="U570" s="226"/>
      <c r="V570" s="226"/>
      <c r="W570" s="226"/>
      <c r="X570" s="226"/>
      <c r="Y570" s="226"/>
      <c r="Z570" s="226"/>
      <c r="AA570" s="226"/>
      <c r="AB570" s="226"/>
      <c r="AC570" s="226"/>
      <c r="AD570" s="226"/>
      <c r="AE570" s="226"/>
      <c r="AF570" s="226"/>
      <c r="AG570" s="226"/>
      <c r="AH570" s="226"/>
      <c r="AI570" s="226"/>
      <c r="AJ570" s="226"/>
      <c r="AK570" s="226"/>
      <c r="AL570" s="226"/>
      <c r="AM570" s="226"/>
      <c r="AN570" s="226"/>
      <c r="AO570" s="226"/>
      <c r="AP570" s="226"/>
      <c r="AQ570" s="226"/>
      <c r="AR570" s="226"/>
      <c r="AS570" s="226"/>
      <c r="AT570" s="226"/>
      <c r="AU570" s="226"/>
      <c r="AV570" s="226"/>
      <c r="AW570" s="226"/>
      <c r="AX570" s="226"/>
      <c r="AY570" s="226"/>
      <c r="AZ570" s="226"/>
      <c r="BA570" s="226"/>
      <c r="BB570" s="226"/>
      <c r="BC570" s="226"/>
      <c r="BD570" s="226"/>
      <c r="BE570" s="226"/>
      <c r="BF570" s="226"/>
      <c r="BG570" s="226"/>
      <c r="BH570" s="226"/>
      <c r="BI570" s="226"/>
      <c r="BJ570" s="226"/>
      <c r="BK570" s="226"/>
      <c r="BL570" s="226"/>
      <c r="BM570" s="226"/>
      <c r="BN570" s="226"/>
      <c r="BO570" s="226"/>
      <c r="BP570" s="226"/>
    </row>
    <row r="571" spans="2:68" s="214" customFormat="1">
      <c r="B571" s="342"/>
      <c r="C571" s="342"/>
      <c r="D571" s="342"/>
      <c r="E571" s="342"/>
      <c r="F571" s="342"/>
      <c r="L571" s="226"/>
      <c r="M571" s="226"/>
      <c r="N571" s="226"/>
      <c r="O571" s="226"/>
      <c r="P571" s="226"/>
      <c r="Q571" s="226"/>
      <c r="R571" s="226"/>
      <c r="S571" s="226"/>
      <c r="T571" s="226"/>
      <c r="U571" s="226"/>
      <c r="V571" s="226"/>
      <c r="W571" s="226"/>
      <c r="X571" s="226"/>
      <c r="Y571" s="226"/>
      <c r="Z571" s="226"/>
      <c r="AA571" s="226"/>
      <c r="AB571" s="226"/>
      <c r="AC571" s="226"/>
      <c r="AD571" s="226"/>
      <c r="AE571" s="226"/>
      <c r="AF571" s="226"/>
      <c r="AG571" s="226"/>
      <c r="AH571" s="226"/>
      <c r="AI571" s="226"/>
      <c r="AJ571" s="226"/>
      <c r="AK571" s="226"/>
      <c r="AL571" s="226"/>
      <c r="AM571" s="226"/>
      <c r="AN571" s="226"/>
      <c r="AO571" s="226"/>
      <c r="AP571" s="226"/>
      <c r="AQ571" s="226"/>
      <c r="AR571" s="226"/>
      <c r="AS571" s="226"/>
      <c r="AT571" s="226"/>
      <c r="AU571" s="226"/>
      <c r="AV571" s="226"/>
      <c r="AW571" s="226"/>
      <c r="AX571" s="226"/>
      <c r="AY571" s="226"/>
      <c r="AZ571" s="226"/>
      <c r="BA571" s="226"/>
      <c r="BB571" s="226"/>
      <c r="BC571" s="226"/>
      <c r="BD571" s="226"/>
      <c r="BE571" s="226"/>
      <c r="BF571" s="226"/>
      <c r="BG571" s="226"/>
      <c r="BH571" s="226"/>
      <c r="BI571" s="226"/>
      <c r="BJ571" s="226"/>
      <c r="BK571" s="226"/>
      <c r="BL571" s="226"/>
      <c r="BM571" s="226"/>
      <c r="BN571" s="226"/>
      <c r="BO571" s="226"/>
      <c r="BP571" s="226"/>
    </row>
    <row r="572" spans="2:68" s="214" customFormat="1">
      <c r="B572" s="342"/>
      <c r="C572" s="342"/>
      <c r="D572" s="342"/>
      <c r="E572" s="342"/>
      <c r="F572" s="342"/>
      <c r="L572" s="226"/>
      <c r="M572" s="226"/>
      <c r="N572" s="226"/>
      <c r="O572" s="226"/>
      <c r="P572" s="226"/>
      <c r="Q572" s="226"/>
      <c r="R572" s="226"/>
      <c r="S572" s="226"/>
      <c r="T572" s="226"/>
      <c r="U572" s="226"/>
      <c r="V572" s="226"/>
      <c r="W572" s="226"/>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c r="AS572" s="226"/>
      <c r="AT572" s="226"/>
      <c r="AU572" s="226"/>
      <c r="AV572" s="226"/>
      <c r="AW572" s="226"/>
      <c r="AX572" s="226"/>
      <c r="AY572" s="226"/>
      <c r="AZ572" s="226"/>
      <c r="BA572" s="226"/>
      <c r="BB572" s="226"/>
      <c r="BC572" s="226"/>
      <c r="BD572" s="226"/>
      <c r="BE572" s="226"/>
      <c r="BF572" s="226"/>
      <c r="BG572" s="226"/>
      <c r="BH572" s="226"/>
      <c r="BI572" s="226"/>
      <c r="BJ572" s="226"/>
      <c r="BK572" s="226"/>
      <c r="BL572" s="226"/>
      <c r="BM572" s="226"/>
      <c r="BN572" s="226"/>
      <c r="BO572" s="226"/>
      <c r="BP572" s="226"/>
    </row>
    <row r="573" spans="2:68" s="214" customFormat="1">
      <c r="B573" s="342"/>
      <c r="C573" s="342"/>
      <c r="D573" s="342"/>
      <c r="E573" s="342"/>
      <c r="F573" s="342"/>
      <c r="L573" s="226"/>
      <c r="M573" s="226"/>
      <c r="N573" s="226"/>
      <c r="O573" s="226"/>
      <c r="P573" s="226"/>
      <c r="Q573" s="226"/>
      <c r="R573" s="226"/>
      <c r="S573" s="226"/>
      <c r="T573" s="226"/>
      <c r="U573" s="226"/>
      <c r="V573" s="226"/>
      <c r="W573" s="226"/>
      <c r="X573" s="226"/>
      <c r="Y573" s="226"/>
      <c r="Z573" s="226"/>
      <c r="AA573" s="226"/>
      <c r="AB573" s="226"/>
      <c r="AC573" s="226"/>
      <c r="AD573" s="226"/>
      <c r="AE573" s="226"/>
      <c r="AF573" s="226"/>
      <c r="AG573" s="226"/>
      <c r="AH573" s="226"/>
      <c r="AI573" s="226"/>
      <c r="AJ573" s="226"/>
      <c r="AK573" s="226"/>
      <c r="AL573" s="226"/>
      <c r="AM573" s="226"/>
      <c r="AN573" s="226"/>
      <c r="AO573" s="226"/>
      <c r="AP573" s="226"/>
      <c r="AQ573" s="226"/>
      <c r="AR573" s="226"/>
      <c r="AS573" s="226"/>
      <c r="AT573" s="226"/>
      <c r="AU573" s="226"/>
      <c r="AV573" s="226"/>
      <c r="AW573" s="226"/>
      <c r="AX573" s="226"/>
      <c r="AY573" s="226"/>
      <c r="AZ573" s="226"/>
      <c r="BA573" s="226"/>
      <c r="BB573" s="226"/>
      <c r="BC573" s="226"/>
      <c r="BD573" s="226"/>
      <c r="BE573" s="226"/>
      <c r="BF573" s="226"/>
      <c r="BG573" s="226"/>
      <c r="BH573" s="226"/>
      <c r="BI573" s="226"/>
      <c r="BJ573" s="226"/>
      <c r="BK573" s="226"/>
      <c r="BL573" s="226"/>
      <c r="BM573" s="226"/>
      <c r="BN573" s="226"/>
      <c r="BO573" s="226"/>
      <c r="BP573" s="226"/>
    </row>
    <row r="574" spans="2:68" s="214" customFormat="1">
      <c r="B574" s="342"/>
      <c r="C574" s="342"/>
      <c r="D574" s="342"/>
      <c r="E574" s="342"/>
      <c r="F574" s="342"/>
      <c r="L574" s="226"/>
      <c r="M574" s="226"/>
      <c r="N574" s="226"/>
      <c r="O574" s="226"/>
      <c r="P574" s="226"/>
      <c r="Q574" s="226"/>
      <c r="R574" s="226"/>
      <c r="S574" s="226"/>
      <c r="T574" s="226"/>
      <c r="U574" s="226"/>
      <c r="V574" s="226"/>
      <c r="W574" s="226"/>
      <c r="X574" s="226"/>
      <c r="Y574" s="226"/>
      <c r="Z574" s="226"/>
      <c r="AA574" s="226"/>
      <c r="AB574" s="226"/>
      <c r="AC574" s="226"/>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226"/>
      <c r="BH574" s="226"/>
      <c r="BI574" s="226"/>
      <c r="BJ574" s="226"/>
      <c r="BK574" s="226"/>
      <c r="BL574" s="226"/>
      <c r="BM574" s="226"/>
      <c r="BN574" s="226"/>
      <c r="BO574" s="226"/>
      <c r="BP574" s="226"/>
    </row>
    <row r="575" spans="2:68" s="214" customFormat="1">
      <c r="B575" s="342"/>
      <c r="C575" s="342"/>
      <c r="D575" s="342"/>
      <c r="E575" s="342"/>
      <c r="F575" s="342"/>
      <c r="L575" s="226"/>
      <c r="M575" s="226"/>
      <c r="N575" s="226"/>
      <c r="O575" s="226"/>
      <c r="P575" s="226"/>
      <c r="Q575" s="226"/>
      <c r="R575" s="226"/>
      <c r="S575" s="226"/>
      <c r="T575" s="226"/>
      <c r="U575" s="226"/>
      <c r="V575" s="226"/>
      <c r="W575" s="226"/>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row>
    <row r="576" spans="2:68" s="214" customFormat="1">
      <c r="B576" s="342"/>
      <c r="C576" s="342"/>
      <c r="D576" s="342"/>
      <c r="E576" s="342"/>
      <c r="F576" s="342"/>
      <c r="L576" s="226"/>
      <c r="M576" s="226"/>
      <c r="N576" s="226"/>
      <c r="O576" s="226"/>
      <c r="P576" s="226"/>
      <c r="Q576" s="226"/>
      <c r="R576" s="226"/>
      <c r="S576" s="226"/>
      <c r="T576" s="226"/>
      <c r="U576" s="226"/>
      <c r="V576" s="226"/>
      <c r="W576" s="226"/>
      <c r="X576" s="226"/>
      <c r="Y576" s="226"/>
      <c r="Z576" s="226"/>
      <c r="AA576" s="226"/>
      <c r="AB576" s="226"/>
      <c r="AC576" s="226"/>
      <c r="AD576" s="226"/>
      <c r="AE576" s="226"/>
      <c r="AF576" s="226"/>
      <c r="AG576" s="226"/>
      <c r="AH576" s="226"/>
      <c r="AI576" s="226"/>
      <c r="AJ576" s="226"/>
      <c r="AK576" s="226"/>
      <c r="AL576" s="226"/>
      <c r="AM576" s="226"/>
      <c r="AN576" s="226"/>
      <c r="AO576" s="226"/>
      <c r="AP576" s="226"/>
      <c r="AQ576" s="226"/>
      <c r="AR576" s="226"/>
      <c r="AS576" s="226"/>
      <c r="AT576" s="226"/>
      <c r="AU576" s="226"/>
      <c r="AV576" s="226"/>
      <c r="AW576" s="226"/>
      <c r="AX576" s="226"/>
      <c r="AY576" s="226"/>
      <c r="AZ576" s="226"/>
      <c r="BA576" s="226"/>
      <c r="BB576" s="226"/>
      <c r="BC576" s="226"/>
      <c r="BD576" s="226"/>
      <c r="BE576" s="226"/>
      <c r="BF576" s="226"/>
      <c r="BG576" s="226"/>
      <c r="BH576" s="226"/>
      <c r="BI576" s="226"/>
      <c r="BJ576" s="226"/>
      <c r="BK576" s="226"/>
      <c r="BL576" s="226"/>
      <c r="BM576" s="226"/>
      <c r="BN576" s="226"/>
      <c r="BO576" s="226"/>
      <c r="BP576" s="226"/>
    </row>
    <row r="577" spans="2:68" s="214" customFormat="1">
      <c r="B577" s="342"/>
      <c r="C577" s="342"/>
      <c r="D577" s="342"/>
      <c r="E577" s="342"/>
      <c r="F577" s="342"/>
      <c r="L577" s="226"/>
      <c r="M577" s="226"/>
      <c r="N577" s="226"/>
      <c r="O577" s="226"/>
      <c r="P577" s="226"/>
      <c r="Q577" s="226"/>
      <c r="R577" s="226"/>
      <c r="S577" s="226"/>
      <c r="T577" s="226"/>
      <c r="U577" s="226"/>
      <c r="V577" s="226"/>
      <c r="W577" s="226"/>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c r="AS577" s="226"/>
      <c r="AT577" s="226"/>
      <c r="AU577" s="226"/>
      <c r="AV577" s="226"/>
      <c r="AW577" s="226"/>
      <c r="AX577" s="226"/>
      <c r="AY577" s="226"/>
      <c r="AZ577" s="226"/>
      <c r="BA577" s="226"/>
      <c r="BB577" s="226"/>
      <c r="BC577" s="226"/>
      <c r="BD577" s="226"/>
      <c r="BE577" s="226"/>
      <c r="BF577" s="226"/>
      <c r="BG577" s="226"/>
      <c r="BH577" s="226"/>
      <c r="BI577" s="226"/>
      <c r="BJ577" s="226"/>
      <c r="BK577" s="226"/>
      <c r="BL577" s="226"/>
      <c r="BM577" s="226"/>
      <c r="BN577" s="226"/>
      <c r="BO577" s="226"/>
      <c r="BP577" s="226"/>
    </row>
    <row r="578" spans="2:68" s="214" customFormat="1">
      <c r="B578" s="342"/>
      <c r="C578" s="342"/>
      <c r="D578" s="342"/>
      <c r="E578" s="342"/>
      <c r="F578" s="342"/>
      <c r="L578" s="226"/>
      <c r="M578" s="226"/>
      <c r="N578" s="226"/>
      <c r="O578" s="226"/>
      <c r="P578" s="226"/>
      <c r="Q578" s="226"/>
      <c r="R578" s="226"/>
      <c r="S578" s="226"/>
      <c r="T578" s="226"/>
      <c r="U578" s="226"/>
      <c r="V578" s="226"/>
      <c r="W578" s="226"/>
      <c r="X578" s="226"/>
      <c r="Y578" s="226"/>
      <c r="Z578" s="226"/>
      <c r="AA578" s="226"/>
      <c r="AB578" s="226"/>
      <c r="AC578" s="226"/>
      <c r="AD578" s="226"/>
      <c r="AE578" s="226"/>
      <c r="AF578" s="226"/>
      <c r="AG578" s="226"/>
      <c r="AH578" s="226"/>
      <c r="AI578" s="226"/>
      <c r="AJ578" s="226"/>
      <c r="AK578" s="226"/>
      <c r="AL578" s="226"/>
      <c r="AM578" s="226"/>
      <c r="AN578" s="226"/>
      <c r="AO578" s="226"/>
      <c r="AP578" s="226"/>
      <c r="AQ578" s="226"/>
      <c r="AR578" s="226"/>
      <c r="AS578" s="226"/>
      <c r="AT578" s="226"/>
      <c r="AU578" s="226"/>
      <c r="AV578" s="226"/>
      <c r="AW578" s="226"/>
      <c r="AX578" s="226"/>
      <c r="AY578" s="226"/>
      <c r="AZ578" s="226"/>
      <c r="BA578" s="226"/>
      <c r="BB578" s="226"/>
      <c r="BC578" s="226"/>
      <c r="BD578" s="226"/>
      <c r="BE578" s="226"/>
      <c r="BF578" s="226"/>
      <c r="BG578" s="226"/>
      <c r="BH578" s="226"/>
      <c r="BI578" s="226"/>
      <c r="BJ578" s="226"/>
      <c r="BK578" s="226"/>
      <c r="BL578" s="226"/>
      <c r="BM578" s="226"/>
      <c r="BN578" s="226"/>
      <c r="BO578" s="226"/>
      <c r="BP578" s="226"/>
    </row>
    <row r="579" spans="2:68" s="214" customFormat="1">
      <c r="B579" s="342"/>
      <c r="C579" s="342"/>
      <c r="D579" s="342"/>
      <c r="E579" s="342"/>
      <c r="F579" s="342"/>
      <c r="L579" s="226"/>
      <c r="M579" s="226"/>
      <c r="N579" s="226"/>
      <c r="O579" s="226"/>
      <c r="P579" s="226"/>
      <c r="Q579" s="226"/>
      <c r="R579" s="226"/>
      <c r="S579" s="226"/>
      <c r="T579" s="226"/>
      <c r="U579" s="226"/>
      <c r="V579" s="226"/>
      <c r="W579" s="226"/>
      <c r="X579" s="226"/>
      <c r="Y579" s="226"/>
      <c r="Z579" s="226"/>
      <c r="AA579" s="226"/>
      <c r="AB579" s="226"/>
      <c r="AC579" s="226"/>
      <c r="AD579" s="226"/>
      <c r="AE579" s="226"/>
      <c r="AF579" s="226"/>
      <c r="AG579" s="226"/>
      <c r="AH579" s="226"/>
      <c r="AI579" s="226"/>
      <c r="AJ579" s="226"/>
      <c r="AK579" s="226"/>
      <c r="AL579" s="226"/>
      <c r="AM579" s="226"/>
      <c r="AN579" s="226"/>
      <c r="AO579" s="226"/>
      <c r="AP579" s="226"/>
      <c r="AQ579" s="226"/>
      <c r="AR579" s="226"/>
      <c r="AS579" s="226"/>
      <c r="AT579" s="226"/>
      <c r="AU579" s="226"/>
      <c r="AV579" s="226"/>
      <c r="AW579" s="226"/>
      <c r="AX579" s="226"/>
      <c r="AY579" s="226"/>
      <c r="AZ579" s="226"/>
      <c r="BA579" s="226"/>
      <c r="BB579" s="226"/>
      <c r="BC579" s="226"/>
      <c r="BD579" s="226"/>
      <c r="BE579" s="226"/>
      <c r="BF579" s="226"/>
      <c r="BG579" s="226"/>
      <c r="BH579" s="226"/>
      <c r="BI579" s="226"/>
      <c r="BJ579" s="226"/>
      <c r="BK579" s="226"/>
      <c r="BL579" s="226"/>
      <c r="BM579" s="226"/>
      <c r="BN579" s="226"/>
      <c r="BO579" s="226"/>
      <c r="BP579" s="226"/>
    </row>
    <row r="580" spans="2:68" s="214" customFormat="1">
      <c r="B580" s="342"/>
      <c r="C580" s="342"/>
      <c r="D580" s="342"/>
      <c r="E580" s="342"/>
      <c r="F580" s="342"/>
      <c r="L580" s="226"/>
      <c r="M580" s="226"/>
      <c r="N580" s="226"/>
      <c r="O580" s="226"/>
      <c r="P580" s="226"/>
      <c r="Q580" s="226"/>
      <c r="R580" s="226"/>
      <c r="S580" s="226"/>
      <c r="T580" s="226"/>
      <c r="U580" s="226"/>
      <c r="V580" s="226"/>
      <c r="W580" s="226"/>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c r="AS580" s="226"/>
      <c r="AT580" s="226"/>
      <c r="AU580" s="226"/>
      <c r="AV580" s="226"/>
      <c r="AW580" s="226"/>
      <c r="AX580" s="226"/>
      <c r="AY580" s="226"/>
      <c r="AZ580" s="226"/>
      <c r="BA580" s="226"/>
      <c r="BB580" s="226"/>
      <c r="BC580" s="226"/>
      <c r="BD580" s="226"/>
      <c r="BE580" s="226"/>
      <c r="BF580" s="226"/>
      <c r="BG580" s="226"/>
      <c r="BH580" s="226"/>
      <c r="BI580" s="226"/>
      <c r="BJ580" s="226"/>
      <c r="BK580" s="226"/>
      <c r="BL580" s="226"/>
      <c r="BM580" s="226"/>
      <c r="BN580" s="226"/>
      <c r="BO580" s="226"/>
      <c r="BP580" s="226"/>
    </row>
    <row r="581" spans="2:68" s="214" customFormat="1">
      <c r="B581" s="342"/>
      <c r="C581" s="342"/>
      <c r="D581" s="342"/>
      <c r="E581" s="342"/>
      <c r="F581" s="342"/>
      <c r="L581" s="226"/>
      <c r="M581" s="226"/>
      <c r="N581" s="226"/>
      <c r="O581" s="226"/>
      <c r="P581" s="226"/>
      <c r="Q581" s="226"/>
      <c r="R581" s="226"/>
      <c r="S581" s="226"/>
      <c r="T581" s="226"/>
      <c r="U581" s="226"/>
      <c r="V581" s="226"/>
      <c r="W581" s="226"/>
      <c r="X581" s="226"/>
      <c r="Y581" s="226"/>
      <c r="Z581" s="226"/>
      <c r="AA581" s="226"/>
      <c r="AB581" s="226"/>
      <c r="AC581" s="226"/>
      <c r="AD581" s="226"/>
      <c r="AE581" s="226"/>
      <c r="AF581" s="226"/>
      <c r="AG581" s="226"/>
      <c r="AH581" s="226"/>
      <c r="AI581" s="226"/>
      <c r="AJ581" s="226"/>
      <c r="AK581" s="226"/>
      <c r="AL581" s="226"/>
      <c r="AM581" s="226"/>
      <c r="AN581" s="226"/>
      <c r="AO581" s="226"/>
      <c r="AP581" s="226"/>
      <c r="AQ581" s="226"/>
      <c r="AR581" s="226"/>
      <c r="AS581" s="226"/>
      <c r="AT581" s="226"/>
      <c r="AU581" s="226"/>
      <c r="AV581" s="226"/>
      <c r="AW581" s="226"/>
      <c r="AX581" s="226"/>
      <c r="AY581" s="226"/>
      <c r="AZ581" s="226"/>
      <c r="BA581" s="226"/>
      <c r="BB581" s="226"/>
      <c r="BC581" s="226"/>
      <c r="BD581" s="226"/>
      <c r="BE581" s="226"/>
      <c r="BF581" s="226"/>
      <c r="BG581" s="226"/>
      <c r="BH581" s="226"/>
      <c r="BI581" s="226"/>
      <c r="BJ581" s="226"/>
      <c r="BK581" s="226"/>
      <c r="BL581" s="226"/>
      <c r="BM581" s="226"/>
      <c r="BN581" s="226"/>
      <c r="BO581" s="226"/>
      <c r="BP581" s="226"/>
    </row>
    <row r="582" spans="2:68" s="214" customFormat="1">
      <c r="B582" s="342"/>
      <c r="C582" s="342"/>
      <c r="D582" s="342"/>
      <c r="E582" s="342"/>
      <c r="F582" s="342"/>
      <c r="L582" s="226"/>
      <c r="M582" s="226"/>
      <c r="N582" s="226"/>
      <c r="O582" s="226"/>
      <c r="P582" s="226"/>
      <c r="Q582" s="226"/>
      <c r="R582" s="226"/>
      <c r="S582" s="226"/>
      <c r="T582" s="226"/>
      <c r="U582" s="226"/>
      <c r="V582" s="226"/>
      <c r="W582" s="226"/>
      <c r="X582" s="226"/>
      <c r="Y582" s="226"/>
      <c r="Z582" s="226"/>
      <c r="AA582" s="226"/>
      <c r="AB582" s="226"/>
      <c r="AC582" s="226"/>
      <c r="AD582" s="226"/>
      <c r="AE582" s="226"/>
      <c r="AF582" s="226"/>
      <c r="AG582" s="226"/>
      <c r="AH582" s="226"/>
      <c r="AI582" s="226"/>
      <c r="AJ582" s="226"/>
      <c r="AK582" s="226"/>
      <c r="AL582" s="226"/>
      <c r="AM582" s="226"/>
      <c r="AN582" s="226"/>
      <c r="AO582" s="226"/>
      <c r="AP582" s="226"/>
      <c r="AQ582" s="226"/>
      <c r="AR582" s="226"/>
      <c r="AS582" s="226"/>
      <c r="AT582" s="226"/>
      <c r="AU582" s="226"/>
      <c r="AV582" s="226"/>
      <c r="AW582" s="226"/>
      <c r="AX582" s="226"/>
      <c r="AY582" s="226"/>
      <c r="AZ582" s="226"/>
      <c r="BA582" s="226"/>
      <c r="BB582" s="226"/>
      <c r="BC582" s="226"/>
      <c r="BD582" s="226"/>
      <c r="BE582" s="226"/>
      <c r="BF582" s="226"/>
      <c r="BG582" s="226"/>
      <c r="BH582" s="226"/>
      <c r="BI582" s="226"/>
      <c r="BJ582" s="226"/>
      <c r="BK582" s="226"/>
      <c r="BL582" s="226"/>
      <c r="BM582" s="226"/>
      <c r="BN582" s="226"/>
      <c r="BO582" s="226"/>
      <c r="BP582" s="226"/>
    </row>
    <row r="583" spans="2:68" s="214" customFormat="1">
      <c r="B583" s="342"/>
      <c r="C583" s="342"/>
      <c r="D583" s="342"/>
      <c r="E583" s="342"/>
      <c r="F583" s="342"/>
      <c r="L583" s="226"/>
      <c r="M583" s="226"/>
      <c r="N583" s="226"/>
      <c r="O583" s="226"/>
      <c r="P583" s="226"/>
      <c r="Q583" s="226"/>
      <c r="R583" s="226"/>
      <c r="S583" s="226"/>
      <c r="T583" s="226"/>
      <c r="U583" s="226"/>
      <c r="V583" s="226"/>
      <c r="W583" s="226"/>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c r="AS583" s="226"/>
      <c r="AT583" s="226"/>
      <c r="AU583" s="226"/>
      <c r="AV583" s="226"/>
      <c r="AW583" s="226"/>
      <c r="AX583" s="226"/>
      <c r="AY583" s="226"/>
      <c r="AZ583" s="226"/>
      <c r="BA583" s="226"/>
      <c r="BB583" s="226"/>
      <c r="BC583" s="226"/>
      <c r="BD583" s="226"/>
      <c r="BE583" s="226"/>
      <c r="BF583" s="226"/>
      <c r="BG583" s="226"/>
      <c r="BH583" s="226"/>
      <c r="BI583" s="226"/>
      <c r="BJ583" s="226"/>
      <c r="BK583" s="226"/>
      <c r="BL583" s="226"/>
      <c r="BM583" s="226"/>
      <c r="BN583" s="226"/>
      <c r="BO583" s="226"/>
      <c r="BP583" s="226"/>
    </row>
    <row r="584" spans="2:68" s="214" customFormat="1">
      <c r="B584" s="342"/>
      <c r="C584" s="342"/>
      <c r="D584" s="342"/>
      <c r="E584" s="342"/>
      <c r="F584" s="342"/>
      <c r="L584" s="226"/>
      <c r="M584" s="226"/>
      <c r="N584" s="226"/>
      <c r="O584" s="226"/>
      <c r="P584" s="226"/>
      <c r="Q584" s="226"/>
      <c r="R584" s="226"/>
      <c r="S584" s="226"/>
      <c r="T584" s="226"/>
      <c r="U584" s="226"/>
      <c r="V584" s="226"/>
      <c r="W584" s="226"/>
      <c r="X584" s="226"/>
      <c r="Y584" s="226"/>
      <c r="Z584" s="226"/>
      <c r="AA584" s="226"/>
      <c r="AB584" s="226"/>
      <c r="AC584" s="226"/>
      <c r="AD584" s="226"/>
      <c r="AE584" s="226"/>
      <c r="AF584" s="226"/>
      <c r="AG584" s="226"/>
      <c r="AH584" s="226"/>
      <c r="AI584" s="226"/>
      <c r="AJ584" s="226"/>
      <c r="AK584" s="226"/>
      <c r="AL584" s="226"/>
      <c r="AM584" s="226"/>
      <c r="AN584" s="226"/>
      <c r="AO584" s="226"/>
      <c r="AP584" s="226"/>
      <c r="AQ584" s="226"/>
      <c r="AR584" s="226"/>
      <c r="AS584" s="226"/>
      <c r="AT584" s="226"/>
      <c r="AU584" s="226"/>
      <c r="AV584" s="226"/>
      <c r="AW584" s="226"/>
      <c r="AX584" s="226"/>
      <c r="AY584" s="226"/>
      <c r="AZ584" s="226"/>
      <c r="BA584" s="226"/>
      <c r="BB584" s="226"/>
      <c r="BC584" s="226"/>
      <c r="BD584" s="226"/>
      <c r="BE584" s="226"/>
      <c r="BF584" s="226"/>
      <c r="BG584" s="226"/>
      <c r="BH584" s="226"/>
      <c r="BI584" s="226"/>
      <c r="BJ584" s="226"/>
      <c r="BK584" s="226"/>
      <c r="BL584" s="226"/>
      <c r="BM584" s="226"/>
      <c r="BN584" s="226"/>
      <c r="BO584" s="226"/>
      <c r="BP584" s="226"/>
    </row>
    <row r="585" spans="2:68" s="214" customFormat="1">
      <c r="B585" s="342"/>
      <c r="C585" s="342"/>
      <c r="D585" s="342"/>
      <c r="E585" s="342"/>
      <c r="F585" s="342"/>
      <c r="L585" s="226"/>
      <c r="M585" s="226"/>
      <c r="N585" s="226"/>
      <c r="O585" s="226"/>
      <c r="P585" s="226"/>
      <c r="Q585" s="226"/>
      <c r="R585" s="226"/>
      <c r="S585" s="226"/>
      <c r="T585" s="226"/>
      <c r="U585" s="226"/>
      <c r="V585" s="226"/>
      <c r="W585" s="226"/>
      <c r="X585" s="226"/>
      <c r="Y585" s="226"/>
      <c r="Z585" s="226"/>
      <c r="AA585" s="226"/>
      <c r="AB585" s="226"/>
      <c r="AC585" s="226"/>
      <c r="AD585" s="226"/>
      <c r="AE585" s="226"/>
      <c r="AF585" s="226"/>
      <c r="AG585" s="226"/>
      <c r="AH585" s="226"/>
      <c r="AI585" s="226"/>
      <c r="AJ585" s="226"/>
      <c r="AK585" s="226"/>
      <c r="AL585" s="226"/>
      <c r="AM585" s="226"/>
      <c r="AN585" s="226"/>
      <c r="AO585" s="226"/>
      <c r="AP585" s="226"/>
      <c r="AQ585" s="226"/>
      <c r="AR585" s="226"/>
      <c r="AS585" s="226"/>
      <c r="AT585" s="226"/>
      <c r="AU585" s="226"/>
      <c r="AV585" s="226"/>
      <c r="AW585" s="226"/>
      <c r="AX585" s="226"/>
      <c r="AY585" s="226"/>
      <c r="AZ585" s="226"/>
      <c r="BA585" s="226"/>
      <c r="BB585" s="226"/>
      <c r="BC585" s="226"/>
      <c r="BD585" s="226"/>
      <c r="BE585" s="226"/>
      <c r="BF585" s="226"/>
      <c r="BG585" s="226"/>
      <c r="BH585" s="226"/>
      <c r="BI585" s="226"/>
      <c r="BJ585" s="226"/>
      <c r="BK585" s="226"/>
      <c r="BL585" s="226"/>
      <c r="BM585" s="226"/>
      <c r="BN585" s="226"/>
      <c r="BO585" s="226"/>
      <c r="BP585" s="226"/>
    </row>
    <row r="586" spans="2:68" s="214" customFormat="1">
      <c r="B586" s="342"/>
      <c r="C586" s="342"/>
      <c r="D586" s="342"/>
      <c r="E586" s="342"/>
      <c r="F586" s="342"/>
      <c r="L586" s="226"/>
      <c r="M586" s="226"/>
      <c r="N586" s="226"/>
      <c r="O586" s="226"/>
      <c r="P586" s="226"/>
      <c r="Q586" s="226"/>
      <c r="R586" s="226"/>
      <c r="S586" s="226"/>
      <c r="T586" s="226"/>
      <c r="U586" s="226"/>
      <c r="V586" s="226"/>
      <c r="W586" s="226"/>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c r="AS586" s="226"/>
      <c r="AT586" s="226"/>
      <c r="AU586" s="226"/>
      <c r="AV586" s="226"/>
      <c r="AW586" s="226"/>
      <c r="AX586" s="226"/>
      <c r="AY586" s="226"/>
      <c r="AZ586" s="226"/>
      <c r="BA586" s="226"/>
      <c r="BB586" s="226"/>
      <c r="BC586" s="226"/>
      <c r="BD586" s="226"/>
      <c r="BE586" s="226"/>
      <c r="BF586" s="226"/>
      <c r="BG586" s="226"/>
      <c r="BH586" s="226"/>
      <c r="BI586" s="226"/>
      <c r="BJ586" s="226"/>
      <c r="BK586" s="226"/>
      <c r="BL586" s="226"/>
      <c r="BM586" s="226"/>
      <c r="BN586" s="226"/>
      <c r="BO586" s="226"/>
      <c r="BP586" s="226"/>
    </row>
    <row r="587" spans="2:68" s="214" customFormat="1">
      <c r="B587" s="342"/>
      <c r="C587" s="342"/>
      <c r="D587" s="342"/>
      <c r="E587" s="342"/>
      <c r="F587" s="342"/>
      <c r="L587" s="226"/>
      <c r="M587" s="226"/>
      <c r="N587" s="226"/>
      <c r="O587" s="226"/>
      <c r="P587" s="226"/>
      <c r="Q587" s="226"/>
      <c r="R587" s="226"/>
      <c r="S587" s="226"/>
      <c r="T587" s="226"/>
      <c r="U587" s="226"/>
      <c r="V587" s="226"/>
      <c r="W587" s="226"/>
      <c r="X587" s="226"/>
      <c r="Y587" s="226"/>
      <c r="Z587" s="226"/>
      <c r="AA587" s="226"/>
      <c r="AB587" s="226"/>
      <c r="AC587" s="226"/>
      <c r="AD587" s="226"/>
      <c r="AE587" s="226"/>
      <c r="AF587" s="226"/>
      <c r="AG587" s="226"/>
      <c r="AH587" s="226"/>
      <c r="AI587" s="226"/>
      <c r="AJ587" s="226"/>
      <c r="AK587" s="226"/>
      <c r="AL587" s="226"/>
      <c r="AM587" s="226"/>
      <c r="AN587" s="226"/>
      <c r="AO587" s="226"/>
      <c r="AP587" s="226"/>
      <c r="AQ587" s="226"/>
      <c r="AR587" s="226"/>
      <c r="AS587" s="226"/>
      <c r="AT587" s="226"/>
      <c r="AU587" s="226"/>
      <c r="AV587" s="226"/>
      <c r="AW587" s="226"/>
      <c r="AX587" s="226"/>
      <c r="AY587" s="226"/>
      <c r="AZ587" s="226"/>
      <c r="BA587" s="226"/>
      <c r="BB587" s="226"/>
      <c r="BC587" s="226"/>
      <c r="BD587" s="226"/>
      <c r="BE587" s="226"/>
      <c r="BF587" s="226"/>
      <c r="BG587" s="226"/>
      <c r="BH587" s="226"/>
      <c r="BI587" s="226"/>
      <c r="BJ587" s="226"/>
      <c r="BK587" s="226"/>
      <c r="BL587" s="226"/>
      <c r="BM587" s="226"/>
      <c r="BN587" s="226"/>
      <c r="BO587" s="226"/>
      <c r="BP587" s="226"/>
    </row>
    <row r="588" spans="2:68" s="214" customFormat="1">
      <c r="B588" s="342"/>
      <c r="C588" s="342"/>
      <c r="D588" s="342"/>
      <c r="E588" s="342"/>
      <c r="F588" s="342"/>
      <c r="L588" s="226"/>
      <c r="M588" s="226"/>
      <c r="N588" s="226"/>
      <c r="O588" s="226"/>
      <c r="P588" s="226"/>
      <c r="Q588" s="226"/>
      <c r="R588" s="226"/>
      <c r="S588" s="226"/>
      <c r="T588" s="226"/>
      <c r="U588" s="226"/>
      <c r="V588" s="226"/>
      <c r="W588" s="226"/>
      <c r="X588" s="226"/>
      <c r="Y588" s="226"/>
      <c r="Z588" s="226"/>
      <c r="AA588" s="226"/>
      <c r="AB588" s="226"/>
      <c r="AC588" s="226"/>
      <c r="AD588" s="226"/>
      <c r="AE588" s="226"/>
      <c r="AF588" s="226"/>
      <c r="AG588" s="226"/>
      <c r="AH588" s="226"/>
      <c r="AI588" s="226"/>
      <c r="AJ588" s="226"/>
      <c r="AK588" s="226"/>
      <c r="AL588" s="226"/>
      <c r="AM588" s="226"/>
      <c r="AN588" s="226"/>
      <c r="AO588" s="226"/>
      <c r="AP588" s="226"/>
      <c r="AQ588" s="226"/>
      <c r="AR588" s="226"/>
      <c r="AS588" s="226"/>
      <c r="AT588" s="226"/>
      <c r="AU588" s="226"/>
      <c r="AV588" s="226"/>
      <c r="AW588" s="226"/>
      <c r="AX588" s="226"/>
      <c r="AY588" s="226"/>
      <c r="AZ588" s="226"/>
      <c r="BA588" s="226"/>
      <c r="BB588" s="226"/>
      <c r="BC588" s="226"/>
      <c r="BD588" s="226"/>
      <c r="BE588" s="226"/>
      <c r="BF588" s="226"/>
      <c r="BG588" s="226"/>
      <c r="BH588" s="226"/>
      <c r="BI588" s="226"/>
      <c r="BJ588" s="226"/>
      <c r="BK588" s="226"/>
      <c r="BL588" s="226"/>
      <c r="BM588" s="226"/>
      <c r="BN588" s="226"/>
      <c r="BO588" s="226"/>
      <c r="BP588" s="226"/>
    </row>
    <row r="589" spans="2:68" s="214" customFormat="1">
      <c r="B589" s="342"/>
      <c r="C589" s="342"/>
      <c r="D589" s="342"/>
      <c r="E589" s="342"/>
      <c r="F589" s="342"/>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6"/>
      <c r="AY589" s="226"/>
      <c r="AZ589" s="226"/>
      <c r="BA589" s="226"/>
      <c r="BB589" s="226"/>
      <c r="BC589" s="226"/>
      <c r="BD589" s="226"/>
      <c r="BE589" s="226"/>
      <c r="BF589" s="226"/>
      <c r="BG589" s="226"/>
      <c r="BH589" s="226"/>
      <c r="BI589" s="226"/>
      <c r="BJ589" s="226"/>
      <c r="BK589" s="226"/>
      <c r="BL589" s="226"/>
      <c r="BM589" s="226"/>
      <c r="BN589" s="226"/>
      <c r="BO589" s="226"/>
      <c r="BP589" s="226"/>
    </row>
    <row r="590" spans="2:68" s="214" customFormat="1">
      <c r="B590" s="342"/>
      <c r="C590" s="342"/>
      <c r="D590" s="342"/>
      <c r="E590" s="342"/>
      <c r="F590" s="342"/>
      <c r="L590" s="226"/>
      <c r="M590" s="226"/>
      <c r="N590" s="226"/>
      <c r="O590" s="226"/>
      <c r="P590" s="226"/>
      <c r="Q590" s="226"/>
      <c r="R590" s="226"/>
      <c r="S590" s="226"/>
      <c r="T590" s="226"/>
      <c r="U590" s="226"/>
      <c r="V590" s="226"/>
      <c r="W590" s="226"/>
      <c r="X590" s="226"/>
      <c r="Y590" s="226"/>
      <c r="Z590" s="226"/>
      <c r="AA590" s="226"/>
      <c r="AB590" s="226"/>
      <c r="AC590" s="226"/>
      <c r="AD590" s="226"/>
      <c r="AE590" s="226"/>
      <c r="AF590" s="226"/>
      <c r="AG590" s="226"/>
      <c r="AH590" s="226"/>
      <c r="AI590" s="226"/>
      <c r="AJ590" s="226"/>
      <c r="AK590" s="226"/>
      <c r="AL590" s="226"/>
      <c r="AM590" s="226"/>
      <c r="AN590" s="226"/>
      <c r="AO590" s="226"/>
      <c r="AP590" s="226"/>
      <c r="AQ590" s="226"/>
      <c r="AR590" s="226"/>
      <c r="AS590" s="226"/>
      <c r="AT590" s="226"/>
      <c r="AU590" s="226"/>
      <c r="AV590" s="226"/>
      <c r="AW590" s="226"/>
      <c r="AX590" s="226"/>
      <c r="AY590" s="226"/>
      <c r="AZ590" s="226"/>
      <c r="BA590" s="226"/>
      <c r="BB590" s="226"/>
      <c r="BC590" s="226"/>
      <c r="BD590" s="226"/>
      <c r="BE590" s="226"/>
      <c r="BF590" s="226"/>
      <c r="BG590" s="226"/>
      <c r="BH590" s="226"/>
      <c r="BI590" s="226"/>
      <c r="BJ590" s="226"/>
      <c r="BK590" s="226"/>
      <c r="BL590" s="226"/>
      <c r="BM590" s="226"/>
      <c r="BN590" s="226"/>
      <c r="BO590" s="226"/>
      <c r="BP590" s="226"/>
    </row>
    <row r="591" spans="2:68" s="214" customFormat="1">
      <c r="B591" s="342"/>
      <c r="C591" s="342"/>
      <c r="D591" s="342"/>
      <c r="E591" s="342"/>
      <c r="F591" s="342"/>
      <c r="L591" s="226"/>
      <c r="M591" s="226"/>
      <c r="N591" s="226"/>
      <c r="O591" s="226"/>
      <c r="P591" s="226"/>
      <c r="Q591" s="226"/>
      <c r="R591" s="226"/>
      <c r="S591" s="226"/>
      <c r="T591" s="226"/>
      <c r="U591" s="226"/>
      <c r="V591" s="226"/>
      <c r="W591" s="22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c r="AS591" s="226"/>
      <c r="AT591" s="226"/>
      <c r="AU591" s="226"/>
      <c r="AV591" s="226"/>
      <c r="AW591" s="226"/>
      <c r="AX591" s="226"/>
      <c r="AY591" s="226"/>
      <c r="AZ591" s="226"/>
      <c r="BA591" s="226"/>
      <c r="BB591" s="226"/>
      <c r="BC591" s="226"/>
      <c r="BD591" s="226"/>
      <c r="BE591" s="226"/>
      <c r="BF591" s="226"/>
      <c r="BG591" s="226"/>
      <c r="BH591" s="226"/>
      <c r="BI591" s="226"/>
      <c r="BJ591" s="226"/>
      <c r="BK591" s="226"/>
      <c r="BL591" s="226"/>
      <c r="BM591" s="226"/>
      <c r="BN591" s="226"/>
      <c r="BO591" s="226"/>
      <c r="BP591" s="226"/>
    </row>
    <row r="592" spans="2:68" s="214" customFormat="1">
      <c r="B592" s="342"/>
      <c r="C592" s="342"/>
      <c r="D592" s="342"/>
      <c r="E592" s="342"/>
      <c r="F592" s="342"/>
      <c r="L592" s="226"/>
      <c r="M592" s="226"/>
      <c r="N592" s="226"/>
      <c r="O592" s="226"/>
      <c r="P592" s="226"/>
      <c r="Q592" s="226"/>
      <c r="R592" s="226"/>
      <c r="S592" s="226"/>
      <c r="T592" s="226"/>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6"/>
      <c r="AY592" s="226"/>
      <c r="AZ592" s="226"/>
      <c r="BA592" s="226"/>
      <c r="BB592" s="226"/>
      <c r="BC592" s="226"/>
      <c r="BD592" s="226"/>
      <c r="BE592" s="226"/>
      <c r="BF592" s="226"/>
      <c r="BG592" s="226"/>
      <c r="BH592" s="226"/>
      <c r="BI592" s="226"/>
      <c r="BJ592" s="226"/>
      <c r="BK592" s="226"/>
      <c r="BL592" s="226"/>
      <c r="BM592" s="226"/>
      <c r="BN592" s="226"/>
      <c r="BO592" s="226"/>
      <c r="BP592" s="226"/>
    </row>
    <row r="593" spans="2:68" s="214" customFormat="1">
      <c r="B593" s="342"/>
      <c r="C593" s="342"/>
      <c r="D593" s="342"/>
      <c r="E593" s="342"/>
      <c r="F593" s="342"/>
      <c r="L593" s="226"/>
      <c r="M593" s="226"/>
      <c r="N593" s="226"/>
      <c r="O593" s="226"/>
      <c r="P593" s="226"/>
      <c r="Q593" s="226"/>
      <c r="R593" s="226"/>
      <c r="S593" s="226"/>
      <c r="T593" s="226"/>
      <c r="U593" s="226"/>
      <c r="V593" s="226"/>
      <c r="W593" s="22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c r="AS593" s="226"/>
      <c r="AT593" s="226"/>
      <c r="AU593" s="226"/>
      <c r="AV593" s="226"/>
      <c r="AW593" s="226"/>
      <c r="AX593" s="226"/>
      <c r="AY593" s="226"/>
      <c r="AZ593" s="226"/>
      <c r="BA593" s="226"/>
      <c r="BB593" s="226"/>
      <c r="BC593" s="226"/>
      <c r="BD593" s="226"/>
      <c r="BE593" s="226"/>
      <c r="BF593" s="226"/>
      <c r="BG593" s="226"/>
      <c r="BH593" s="226"/>
      <c r="BI593" s="226"/>
      <c r="BJ593" s="226"/>
      <c r="BK593" s="226"/>
      <c r="BL593" s="226"/>
      <c r="BM593" s="226"/>
      <c r="BN593" s="226"/>
      <c r="BO593" s="226"/>
      <c r="BP593" s="226"/>
    </row>
    <row r="594" spans="2:68" s="214" customFormat="1">
      <c r="B594" s="342"/>
      <c r="C594" s="342"/>
      <c r="D594" s="342"/>
      <c r="E594" s="342"/>
      <c r="F594" s="342"/>
      <c r="L594" s="226"/>
      <c r="M594" s="226"/>
      <c r="N594" s="226"/>
      <c r="O594" s="226"/>
      <c r="P594" s="226"/>
      <c r="Q594" s="226"/>
      <c r="R594" s="226"/>
      <c r="S594" s="226"/>
      <c r="T594" s="226"/>
      <c r="U594" s="226"/>
      <c r="V594" s="226"/>
      <c r="W594" s="226"/>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c r="AS594" s="226"/>
      <c r="AT594" s="226"/>
      <c r="AU594" s="226"/>
      <c r="AV594" s="226"/>
      <c r="AW594" s="226"/>
      <c r="AX594" s="226"/>
      <c r="AY594" s="226"/>
      <c r="AZ594" s="226"/>
      <c r="BA594" s="226"/>
      <c r="BB594" s="226"/>
      <c r="BC594" s="226"/>
      <c r="BD594" s="226"/>
      <c r="BE594" s="226"/>
      <c r="BF594" s="226"/>
      <c r="BG594" s="226"/>
      <c r="BH594" s="226"/>
      <c r="BI594" s="226"/>
      <c r="BJ594" s="226"/>
      <c r="BK594" s="226"/>
      <c r="BL594" s="226"/>
      <c r="BM594" s="226"/>
      <c r="BN594" s="226"/>
      <c r="BO594" s="226"/>
      <c r="BP594" s="226"/>
    </row>
    <row r="595" spans="2:68" s="214" customFormat="1">
      <c r="B595" s="342"/>
      <c r="C595" s="342"/>
      <c r="D595" s="342"/>
      <c r="E595" s="342"/>
      <c r="F595" s="342"/>
      <c r="L595" s="226"/>
      <c r="M595" s="226"/>
      <c r="N595" s="226"/>
      <c r="O595" s="226"/>
      <c r="P595" s="226"/>
      <c r="Q595" s="226"/>
      <c r="R595" s="226"/>
      <c r="S595" s="226"/>
      <c r="T595" s="226"/>
      <c r="U595" s="226"/>
      <c r="V595" s="226"/>
      <c r="W595" s="226"/>
      <c r="X595" s="226"/>
      <c r="Y595" s="226"/>
      <c r="Z595" s="226"/>
      <c r="AA595" s="226"/>
      <c r="AB595" s="226"/>
      <c r="AC595" s="226"/>
      <c r="AD595" s="226"/>
      <c r="AE595" s="226"/>
      <c r="AF595" s="226"/>
      <c r="AG595" s="226"/>
      <c r="AH595" s="226"/>
      <c r="AI595" s="226"/>
      <c r="AJ595" s="226"/>
      <c r="AK595" s="226"/>
      <c r="AL595" s="226"/>
      <c r="AM595" s="226"/>
      <c r="AN595" s="226"/>
      <c r="AO595" s="226"/>
      <c r="AP595" s="226"/>
      <c r="AQ595" s="226"/>
      <c r="AR595" s="226"/>
      <c r="AS595" s="226"/>
      <c r="AT595" s="226"/>
      <c r="AU595" s="226"/>
      <c r="AV595" s="226"/>
      <c r="AW595" s="226"/>
      <c r="AX595" s="226"/>
      <c r="AY595" s="226"/>
      <c r="AZ595" s="226"/>
      <c r="BA595" s="226"/>
      <c r="BB595" s="226"/>
      <c r="BC595" s="226"/>
      <c r="BD595" s="226"/>
      <c r="BE595" s="226"/>
      <c r="BF595" s="226"/>
      <c r="BG595" s="226"/>
      <c r="BH595" s="226"/>
      <c r="BI595" s="226"/>
      <c r="BJ595" s="226"/>
      <c r="BK595" s="226"/>
      <c r="BL595" s="226"/>
      <c r="BM595" s="226"/>
      <c r="BN595" s="226"/>
      <c r="BO595" s="226"/>
      <c r="BP595" s="226"/>
    </row>
    <row r="596" spans="2:68" s="214" customFormat="1">
      <c r="B596" s="342"/>
      <c r="C596" s="342"/>
      <c r="D596" s="342"/>
      <c r="E596" s="342"/>
      <c r="F596" s="342"/>
      <c r="L596" s="226"/>
      <c r="M596" s="226"/>
      <c r="N596" s="226"/>
      <c r="O596" s="226"/>
      <c r="P596" s="226"/>
      <c r="Q596" s="226"/>
      <c r="R596" s="226"/>
      <c r="S596" s="226"/>
      <c r="T596" s="226"/>
      <c r="U596" s="226"/>
      <c r="V596" s="226"/>
      <c r="W596" s="226"/>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c r="AS596" s="226"/>
      <c r="AT596" s="226"/>
      <c r="AU596" s="226"/>
      <c r="AV596" s="226"/>
      <c r="AW596" s="226"/>
      <c r="AX596" s="226"/>
      <c r="AY596" s="226"/>
      <c r="AZ596" s="226"/>
      <c r="BA596" s="226"/>
      <c r="BB596" s="226"/>
      <c r="BC596" s="226"/>
      <c r="BD596" s="226"/>
      <c r="BE596" s="226"/>
      <c r="BF596" s="226"/>
      <c r="BG596" s="226"/>
      <c r="BH596" s="226"/>
      <c r="BI596" s="226"/>
      <c r="BJ596" s="226"/>
      <c r="BK596" s="226"/>
      <c r="BL596" s="226"/>
      <c r="BM596" s="226"/>
      <c r="BN596" s="226"/>
      <c r="BO596" s="226"/>
      <c r="BP596" s="226"/>
    </row>
    <row r="597" spans="2:68" s="214" customFormat="1">
      <c r="B597" s="342"/>
      <c r="C597" s="342"/>
      <c r="D597" s="342"/>
      <c r="E597" s="342"/>
      <c r="F597" s="342"/>
      <c r="L597" s="226"/>
      <c r="M597" s="226"/>
      <c r="N597" s="226"/>
      <c r="O597" s="226"/>
      <c r="P597" s="226"/>
      <c r="Q597" s="226"/>
      <c r="R597" s="226"/>
      <c r="S597" s="226"/>
      <c r="T597" s="226"/>
      <c r="U597" s="226"/>
      <c r="V597" s="226"/>
      <c r="W597" s="226"/>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c r="AS597" s="226"/>
      <c r="AT597" s="226"/>
      <c r="AU597" s="226"/>
      <c r="AV597" s="226"/>
      <c r="AW597" s="226"/>
      <c r="AX597" s="226"/>
      <c r="AY597" s="226"/>
      <c r="AZ597" s="226"/>
      <c r="BA597" s="226"/>
      <c r="BB597" s="226"/>
      <c r="BC597" s="226"/>
      <c r="BD597" s="226"/>
      <c r="BE597" s="226"/>
      <c r="BF597" s="226"/>
      <c r="BG597" s="226"/>
      <c r="BH597" s="226"/>
      <c r="BI597" s="226"/>
      <c r="BJ597" s="226"/>
      <c r="BK597" s="226"/>
      <c r="BL597" s="226"/>
      <c r="BM597" s="226"/>
      <c r="BN597" s="226"/>
      <c r="BO597" s="226"/>
      <c r="BP597" s="226"/>
    </row>
    <row r="598" spans="2:68" s="214" customFormat="1">
      <c r="B598" s="342"/>
      <c r="C598" s="342"/>
      <c r="D598" s="342"/>
      <c r="E598" s="342"/>
      <c r="F598" s="342"/>
      <c r="L598" s="226"/>
      <c r="M598" s="226"/>
      <c r="N598" s="226"/>
      <c r="O598" s="226"/>
      <c r="P598" s="226"/>
      <c r="Q598" s="226"/>
      <c r="R598" s="226"/>
      <c r="S598" s="226"/>
      <c r="T598" s="226"/>
      <c r="U598" s="226"/>
      <c r="V598" s="226"/>
      <c r="W598" s="226"/>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c r="AS598" s="226"/>
      <c r="AT598" s="226"/>
      <c r="AU598" s="226"/>
      <c r="AV598" s="226"/>
      <c r="AW598" s="226"/>
      <c r="AX598" s="226"/>
      <c r="AY598" s="226"/>
      <c r="AZ598" s="226"/>
      <c r="BA598" s="226"/>
      <c r="BB598" s="226"/>
      <c r="BC598" s="226"/>
      <c r="BD598" s="226"/>
      <c r="BE598" s="226"/>
      <c r="BF598" s="226"/>
      <c r="BG598" s="226"/>
      <c r="BH598" s="226"/>
      <c r="BI598" s="226"/>
      <c r="BJ598" s="226"/>
      <c r="BK598" s="226"/>
      <c r="BL598" s="226"/>
      <c r="BM598" s="226"/>
      <c r="BN598" s="226"/>
      <c r="BO598" s="226"/>
      <c r="BP598" s="226"/>
    </row>
    <row r="599" spans="2:68" s="214" customFormat="1">
      <c r="B599" s="342"/>
      <c r="C599" s="342"/>
      <c r="D599" s="342"/>
      <c r="E599" s="342"/>
      <c r="F599" s="342"/>
      <c r="L599" s="226"/>
      <c r="M599" s="226"/>
      <c r="N599" s="226"/>
      <c r="O599" s="226"/>
      <c r="P599" s="226"/>
      <c r="Q599" s="226"/>
      <c r="R599" s="226"/>
      <c r="S599" s="226"/>
      <c r="T599" s="226"/>
      <c r="U599" s="226"/>
      <c r="V599" s="226"/>
      <c r="W599" s="226"/>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c r="AS599" s="226"/>
      <c r="AT599" s="226"/>
      <c r="AU599" s="226"/>
      <c r="AV599" s="226"/>
      <c r="AW599" s="226"/>
      <c r="AX599" s="226"/>
      <c r="AY599" s="226"/>
      <c r="AZ599" s="226"/>
      <c r="BA599" s="226"/>
      <c r="BB599" s="226"/>
      <c r="BC599" s="226"/>
      <c r="BD599" s="226"/>
      <c r="BE599" s="226"/>
      <c r="BF599" s="226"/>
      <c r="BG599" s="226"/>
      <c r="BH599" s="226"/>
      <c r="BI599" s="226"/>
      <c r="BJ599" s="226"/>
      <c r="BK599" s="226"/>
      <c r="BL599" s="226"/>
      <c r="BM599" s="226"/>
      <c r="BN599" s="226"/>
      <c r="BO599" s="226"/>
      <c r="BP599" s="226"/>
    </row>
    <row r="600" spans="2:68" s="214" customFormat="1">
      <c r="B600" s="342"/>
      <c r="C600" s="342"/>
      <c r="D600" s="342"/>
      <c r="E600" s="342"/>
      <c r="F600" s="342"/>
      <c r="L600" s="226"/>
      <c r="M600" s="226"/>
      <c r="N600" s="226"/>
      <c r="O600" s="226"/>
      <c r="P600" s="226"/>
      <c r="Q600" s="226"/>
      <c r="R600" s="226"/>
      <c r="S600" s="226"/>
      <c r="T600" s="226"/>
      <c r="U600" s="226"/>
      <c r="V600" s="226"/>
      <c r="W600" s="226"/>
      <c r="X600" s="226"/>
      <c r="Y600" s="226"/>
      <c r="Z600" s="226"/>
      <c r="AA600" s="226"/>
      <c r="AB600" s="226"/>
      <c r="AC600" s="226"/>
      <c r="AD600" s="226"/>
      <c r="AE600" s="226"/>
      <c r="AF600" s="226"/>
      <c r="AG600" s="226"/>
      <c r="AH600" s="226"/>
      <c r="AI600" s="226"/>
      <c r="AJ600" s="226"/>
      <c r="AK600" s="226"/>
      <c r="AL600" s="226"/>
      <c r="AM600" s="226"/>
      <c r="AN600" s="226"/>
      <c r="AO600" s="226"/>
      <c r="AP600" s="226"/>
      <c r="AQ600" s="226"/>
      <c r="AR600" s="226"/>
      <c r="AS600" s="226"/>
      <c r="AT600" s="226"/>
      <c r="AU600" s="226"/>
      <c r="AV600" s="226"/>
      <c r="AW600" s="226"/>
      <c r="AX600" s="226"/>
      <c r="AY600" s="226"/>
      <c r="AZ600" s="226"/>
      <c r="BA600" s="226"/>
      <c r="BB600" s="226"/>
      <c r="BC600" s="226"/>
      <c r="BD600" s="226"/>
      <c r="BE600" s="226"/>
      <c r="BF600" s="226"/>
      <c r="BG600" s="226"/>
      <c r="BH600" s="226"/>
      <c r="BI600" s="226"/>
      <c r="BJ600" s="226"/>
      <c r="BK600" s="226"/>
      <c r="BL600" s="226"/>
      <c r="BM600" s="226"/>
      <c r="BN600" s="226"/>
      <c r="BO600" s="226"/>
      <c r="BP600" s="226"/>
    </row>
    <row r="601" spans="2:68" s="214" customFormat="1">
      <c r="B601" s="342"/>
      <c r="C601" s="342"/>
      <c r="D601" s="342"/>
      <c r="E601" s="342"/>
      <c r="F601" s="342"/>
      <c r="L601" s="226"/>
      <c r="M601" s="226"/>
      <c r="N601" s="226"/>
      <c r="O601" s="226"/>
      <c r="P601" s="226"/>
      <c r="Q601" s="226"/>
      <c r="R601" s="226"/>
      <c r="S601" s="226"/>
      <c r="T601" s="226"/>
      <c r="U601" s="226"/>
      <c r="V601" s="226"/>
      <c r="W601" s="226"/>
      <c r="X601" s="226"/>
      <c r="Y601" s="226"/>
      <c r="Z601" s="226"/>
      <c r="AA601" s="226"/>
      <c r="AB601" s="226"/>
      <c r="AC601" s="226"/>
      <c r="AD601" s="226"/>
      <c r="AE601" s="226"/>
      <c r="AF601" s="226"/>
      <c r="AG601" s="226"/>
      <c r="AH601" s="226"/>
      <c r="AI601" s="226"/>
      <c r="AJ601" s="226"/>
      <c r="AK601" s="226"/>
      <c r="AL601" s="226"/>
      <c r="AM601" s="226"/>
      <c r="AN601" s="226"/>
      <c r="AO601" s="226"/>
      <c r="AP601" s="226"/>
      <c r="AQ601" s="226"/>
      <c r="AR601" s="226"/>
      <c r="AS601" s="226"/>
      <c r="AT601" s="226"/>
      <c r="AU601" s="226"/>
      <c r="AV601" s="226"/>
      <c r="AW601" s="226"/>
      <c r="AX601" s="226"/>
      <c r="AY601" s="226"/>
      <c r="AZ601" s="226"/>
      <c r="BA601" s="226"/>
      <c r="BB601" s="226"/>
      <c r="BC601" s="226"/>
      <c r="BD601" s="226"/>
      <c r="BE601" s="226"/>
      <c r="BF601" s="226"/>
      <c r="BG601" s="226"/>
      <c r="BH601" s="226"/>
      <c r="BI601" s="226"/>
      <c r="BJ601" s="226"/>
      <c r="BK601" s="226"/>
      <c r="BL601" s="226"/>
      <c r="BM601" s="226"/>
      <c r="BN601" s="226"/>
      <c r="BO601" s="226"/>
      <c r="BP601" s="226"/>
    </row>
    <row r="602" spans="2:68" s="214" customFormat="1">
      <c r="B602" s="342"/>
      <c r="C602" s="342"/>
      <c r="D602" s="342"/>
      <c r="E602" s="342"/>
      <c r="F602" s="342"/>
      <c r="L602" s="226"/>
      <c r="M602" s="226"/>
      <c r="N602" s="226"/>
      <c r="O602" s="226"/>
      <c r="P602" s="226"/>
      <c r="Q602" s="226"/>
      <c r="R602" s="226"/>
      <c r="S602" s="226"/>
      <c r="T602" s="226"/>
      <c r="U602" s="226"/>
      <c r="V602" s="226"/>
      <c r="W602" s="226"/>
      <c r="X602" s="226"/>
      <c r="Y602" s="226"/>
      <c r="Z602" s="226"/>
      <c r="AA602" s="226"/>
      <c r="AB602" s="226"/>
      <c r="AC602" s="226"/>
      <c r="AD602" s="226"/>
      <c r="AE602" s="226"/>
      <c r="AF602" s="226"/>
      <c r="AG602" s="226"/>
      <c r="AH602" s="226"/>
      <c r="AI602" s="226"/>
      <c r="AJ602" s="226"/>
      <c r="AK602" s="226"/>
      <c r="AL602" s="226"/>
      <c r="AM602" s="226"/>
      <c r="AN602" s="226"/>
      <c r="AO602" s="226"/>
      <c r="AP602" s="226"/>
      <c r="AQ602" s="226"/>
      <c r="AR602" s="226"/>
      <c r="AS602" s="226"/>
      <c r="AT602" s="226"/>
      <c r="AU602" s="226"/>
      <c r="AV602" s="226"/>
      <c r="AW602" s="226"/>
      <c r="AX602" s="226"/>
      <c r="AY602" s="226"/>
      <c r="AZ602" s="226"/>
      <c r="BA602" s="226"/>
      <c r="BB602" s="226"/>
      <c r="BC602" s="226"/>
      <c r="BD602" s="226"/>
      <c r="BE602" s="226"/>
      <c r="BF602" s="226"/>
      <c r="BG602" s="226"/>
      <c r="BH602" s="226"/>
      <c r="BI602" s="226"/>
      <c r="BJ602" s="226"/>
      <c r="BK602" s="226"/>
      <c r="BL602" s="226"/>
      <c r="BM602" s="226"/>
      <c r="BN602" s="226"/>
      <c r="BO602" s="226"/>
      <c r="BP602" s="226"/>
    </row>
    <row r="603" spans="2:68" s="214" customFormat="1">
      <c r="B603" s="342"/>
      <c r="C603" s="342"/>
      <c r="D603" s="342"/>
      <c r="E603" s="342"/>
      <c r="F603" s="342"/>
      <c r="L603" s="226"/>
      <c r="M603" s="226"/>
      <c r="N603" s="226"/>
      <c r="O603" s="226"/>
      <c r="P603" s="226"/>
      <c r="Q603" s="226"/>
      <c r="R603" s="226"/>
      <c r="S603" s="226"/>
      <c r="T603" s="226"/>
      <c r="U603" s="226"/>
      <c r="V603" s="226"/>
      <c r="W603" s="226"/>
      <c r="X603" s="226"/>
      <c r="Y603" s="226"/>
      <c r="Z603" s="226"/>
      <c r="AA603" s="226"/>
      <c r="AB603" s="226"/>
      <c r="AC603" s="226"/>
      <c r="AD603" s="226"/>
      <c r="AE603" s="226"/>
      <c r="AF603" s="226"/>
      <c r="AG603" s="226"/>
      <c r="AH603" s="226"/>
      <c r="AI603" s="226"/>
      <c r="AJ603" s="226"/>
      <c r="AK603" s="226"/>
      <c r="AL603" s="226"/>
      <c r="AM603" s="226"/>
      <c r="AN603" s="226"/>
      <c r="AO603" s="226"/>
      <c r="AP603" s="226"/>
      <c r="AQ603" s="226"/>
      <c r="AR603" s="226"/>
      <c r="AS603" s="226"/>
      <c r="AT603" s="226"/>
      <c r="AU603" s="226"/>
      <c r="AV603" s="226"/>
      <c r="AW603" s="226"/>
      <c r="AX603" s="226"/>
      <c r="AY603" s="226"/>
      <c r="AZ603" s="226"/>
      <c r="BA603" s="226"/>
      <c r="BB603" s="226"/>
      <c r="BC603" s="226"/>
      <c r="BD603" s="226"/>
      <c r="BE603" s="226"/>
      <c r="BF603" s="226"/>
      <c r="BG603" s="226"/>
      <c r="BH603" s="226"/>
      <c r="BI603" s="226"/>
      <c r="BJ603" s="226"/>
      <c r="BK603" s="226"/>
      <c r="BL603" s="226"/>
      <c r="BM603" s="226"/>
      <c r="BN603" s="226"/>
      <c r="BO603" s="226"/>
      <c r="BP603" s="226"/>
    </row>
    <row r="604" spans="2:68" s="214" customFormat="1">
      <c r="B604" s="342"/>
      <c r="C604" s="342"/>
      <c r="D604" s="342"/>
      <c r="E604" s="342"/>
      <c r="F604" s="342"/>
      <c r="L604" s="226"/>
      <c r="M604" s="226"/>
      <c r="N604" s="226"/>
      <c r="O604" s="226"/>
      <c r="P604" s="226"/>
      <c r="Q604" s="226"/>
      <c r="R604" s="226"/>
      <c r="S604" s="226"/>
      <c r="T604" s="226"/>
      <c r="U604" s="226"/>
      <c r="V604" s="226"/>
      <c r="W604" s="226"/>
      <c r="X604" s="226"/>
      <c r="Y604" s="226"/>
      <c r="Z604" s="226"/>
      <c r="AA604" s="226"/>
      <c r="AB604" s="226"/>
      <c r="AC604" s="226"/>
      <c r="AD604" s="226"/>
      <c r="AE604" s="226"/>
      <c r="AF604" s="226"/>
      <c r="AG604" s="226"/>
      <c r="AH604" s="226"/>
      <c r="AI604" s="226"/>
      <c r="AJ604" s="226"/>
      <c r="AK604" s="226"/>
      <c r="AL604" s="226"/>
      <c r="AM604" s="226"/>
      <c r="AN604" s="226"/>
      <c r="AO604" s="226"/>
      <c r="AP604" s="226"/>
      <c r="AQ604" s="226"/>
      <c r="AR604" s="226"/>
      <c r="AS604" s="226"/>
      <c r="AT604" s="226"/>
      <c r="AU604" s="226"/>
      <c r="AV604" s="226"/>
      <c r="AW604" s="226"/>
      <c r="AX604" s="226"/>
      <c r="AY604" s="226"/>
      <c r="AZ604" s="226"/>
      <c r="BA604" s="226"/>
      <c r="BB604" s="226"/>
      <c r="BC604" s="226"/>
      <c r="BD604" s="226"/>
      <c r="BE604" s="226"/>
      <c r="BF604" s="226"/>
      <c r="BG604" s="226"/>
      <c r="BH604" s="226"/>
      <c r="BI604" s="226"/>
      <c r="BJ604" s="226"/>
      <c r="BK604" s="226"/>
      <c r="BL604" s="226"/>
      <c r="BM604" s="226"/>
      <c r="BN604" s="226"/>
      <c r="BO604" s="226"/>
      <c r="BP604" s="226"/>
    </row>
    <row r="605" spans="2:68" s="214" customFormat="1">
      <c r="B605" s="342"/>
      <c r="C605" s="342"/>
      <c r="D605" s="342"/>
      <c r="E605" s="342"/>
      <c r="F605" s="342"/>
      <c r="L605" s="226"/>
      <c r="M605" s="226"/>
      <c r="N605" s="226"/>
      <c r="O605" s="226"/>
      <c r="P605" s="226"/>
      <c r="Q605" s="226"/>
      <c r="R605" s="226"/>
      <c r="S605" s="226"/>
      <c r="T605" s="226"/>
      <c r="U605" s="226"/>
      <c r="V605" s="226"/>
      <c r="W605" s="226"/>
      <c r="X605" s="226"/>
      <c r="Y605" s="226"/>
      <c r="Z605" s="226"/>
      <c r="AA605" s="226"/>
      <c r="AB605" s="226"/>
      <c r="AC605" s="226"/>
      <c r="AD605" s="226"/>
      <c r="AE605" s="226"/>
      <c r="AF605" s="226"/>
      <c r="AG605" s="226"/>
      <c r="AH605" s="226"/>
      <c r="AI605" s="226"/>
      <c r="AJ605" s="226"/>
      <c r="AK605" s="226"/>
      <c r="AL605" s="226"/>
      <c r="AM605" s="226"/>
      <c r="AN605" s="226"/>
      <c r="AO605" s="226"/>
      <c r="AP605" s="226"/>
      <c r="AQ605" s="226"/>
      <c r="AR605" s="226"/>
      <c r="AS605" s="226"/>
      <c r="AT605" s="226"/>
      <c r="AU605" s="226"/>
      <c r="AV605" s="226"/>
      <c r="AW605" s="226"/>
      <c r="AX605" s="226"/>
      <c r="AY605" s="226"/>
      <c r="AZ605" s="226"/>
      <c r="BA605" s="226"/>
      <c r="BB605" s="226"/>
      <c r="BC605" s="226"/>
      <c r="BD605" s="226"/>
      <c r="BE605" s="226"/>
      <c r="BF605" s="226"/>
      <c r="BG605" s="226"/>
      <c r="BH605" s="226"/>
      <c r="BI605" s="226"/>
      <c r="BJ605" s="226"/>
      <c r="BK605" s="226"/>
      <c r="BL605" s="226"/>
      <c r="BM605" s="226"/>
      <c r="BN605" s="226"/>
      <c r="BO605" s="226"/>
      <c r="BP605" s="226"/>
    </row>
    <row r="606" spans="2:68" s="214" customFormat="1">
      <c r="B606" s="342"/>
      <c r="C606" s="342"/>
      <c r="D606" s="342"/>
      <c r="E606" s="342"/>
      <c r="F606" s="342"/>
      <c r="L606" s="226"/>
      <c r="M606" s="226"/>
      <c r="N606" s="226"/>
      <c r="O606" s="226"/>
      <c r="P606" s="226"/>
      <c r="Q606" s="226"/>
      <c r="R606" s="226"/>
      <c r="S606" s="226"/>
      <c r="T606" s="226"/>
      <c r="U606" s="226"/>
      <c r="V606" s="226"/>
      <c r="W606" s="226"/>
      <c r="X606" s="226"/>
      <c r="Y606" s="226"/>
      <c r="Z606" s="226"/>
      <c r="AA606" s="226"/>
      <c r="AB606" s="226"/>
      <c r="AC606" s="226"/>
      <c r="AD606" s="226"/>
      <c r="AE606" s="226"/>
      <c r="AF606" s="226"/>
      <c r="AG606" s="226"/>
      <c r="AH606" s="226"/>
      <c r="AI606" s="226"/>
      <c r="AJ606" s="226"/>
      <c r="AK606" s="226"/>
      <c r="AL606" s="226"/>
      <c r="AM606" s="226"/>
      <c r="AN606" s="226"/>
      <c r="AO606" s="226"/>
      <c r="AP606" s="226"/>
      <c r="AQ606" s="226"/>
      <c r="AR606" s="226"/>
      <c r="AS606" s="226"/>
      <c r="AT606" s="226"/>
      <c r="AU606" s="226"/>
      <c r="AV606" s="226"/>
      <c r="AW606" s="226"/>
      <c r="AX606" s="226"/>
      <c r="AY606" s="226"/>
      <c r="AZ606" s="226"/>
      <c r="BA606" s="226"/>
      <c r="BB606" s="226"/>
      <c r="BC606" s="226"/>
      <c r="BD606" s="226"/>
      <c r="BE606" s="226"/>
      <c r="BF606" s="226"/>
      <c r="BG606" s="226"/>
      <c r="BH606" s="226"/>
      <c r="BI606" s="226"/>
      <c r="BJ606" s="226"/>
      <c r="BK606" s="226"/>
      <c r="BL606" s="226"/>
      <c r="BM606" s="226"/>
      <c r="BN606" s="226"/>
      <c r="BO606" s="226"/>
      <c r="BP606" s="226"/>
    </row>
    <row r="607" spans="2:68" s="214" customFormat="1">
      <c r="B607" s="342"/>
      <c r="C607" s="342"/>
      <c r="D607" s="342"/>
      <c r="E607" s="342"/>
      <c r="F607" s="342"/>
      <c r="L607" s="226"/>
      <c r="M607" s="226"/>
      <c r="N607" s="226"/>
      <c r="O607" s="226"/>
      <c r="P607" s="226"/>
      <c r="Q607" s="226"/>
      <c r="R607" s="226"/>
      <c r="S607" s="226"/>
      <c r="T607" s="226"/>
      <c r="U607" s="226"/>
      <c r="V607" s="226"/>
      <c r="W607" s="226"/>
      <c r="X607" s="226"/>
      <c r="Y607" s="226"/>
      <c r="Z607" s="226"/>
      <c r="AA607" s="226"/>
      <c r="AB607" s="226"/>
      <c r="AC607" s="226"/>
      <c r="AD607" s="226"/>
      <c r="AE607" s="226"/>
      <c r="AF607" s="226"/>
      <c r="AG607" s="226"/>
      <c r="AH607" s="226"/>
      <c r="AI607" s="226"/>
      <c r="AJ607" s="226"/>
      <c r="AK607" s="226"/>
      <c r="AL607" s="226"/>
      <c r="AM607" s="226"/>
      <c r="AN607" s="226"/>
      <c r="AO607" s="226"/>
      <c r="AP607" s="226"/>
      <c r="AQ607" s="226"/>
      <c r="AR607" s="226"/>
      <c r="AS607" s="226"/>
      <c r="AT607" s="226"/>
      <c r="AU607" s="226"/>
      <c r="AV607" s="226"/>
      <c r="AW607" s="226"/>
      <c r="AX607" s="226"/>
      <c r="AY607" s="226"/>
      <c r="AZ607" s="226"/>
      <c r="BA607" s="226"/>
      <c r="BB607" s="226"/>
      <c r="BC607" s="226"/>
      <c r="BD607" s="226"/>
      <c r="BE607" s="226"/>
      <c r="BF607" s="226"/>
      <c r="BG607" s="226"/>
      <c r="BH607" s="226"/>
      <c r="BI607" s="226"/>
      <c r="BJ607" s="226"/>
      <c r="BK607" s="226"/>
      <c r="BL607" s="226"/>
      <c r="BM607" s="226"/>
      <c r="BN607" s="226"/>
      <c r="BO607" s="226"/>
      <c r="BP607" s="226"/>
    </row>
    <row r="608" spans="2:68" s="214" customFormat="1">
      <c r="B608" s="342"/>
      <c r="C608" s="342"/>
      <c r="D608" s="342"/>
      <c r="E608" s="342"/>
      <c r="F608" s="342"/>
      <c r="L608" s="226"/>
      <c r="M608" s="226"/>
      <c r="N608" s="226"/>
      <c r="O608" s="226"/>
      <c r="P608" s="226"/>
      <c r="Q608" s="226"/>
      <c r="R608" s="226"/>
      <c r="S608" s="226"/>
      <c r="T608" s="226"/>
      <c r="U608" s="226"/>
      <c r="V608" s="226"/>
      <c r="W608" s="226"/>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c r="AS608" s="226"/>
      <c r="AT608" s="226"/>
      <c r="AU608" s="226"/>
      <c r="AV608" s="226"/>
      <c r="AW608" s="226"/>
      <c r="AX608" s="226"/>
      <c r="AY608" s="226"/>
      <c r="AZ608" s="226"/>
      <c r="BA608" s="226"/>
      <c r="BB608" s="226"/>
      <c r="BC608" s="226"/>
      <c r="BD608" s="226"/>
      <c r="BE608" s="226"/>
      <c r="BF608" s="226"/>
      <c r="BG608" s="226"/>
      <c r="BH608" s="226"/>
      <c r="BI608" s="226"/>
      <c r="BJ608" s="226"/>
      <c r="BK608" s="226"/>
      <c r="BL608" s="226"/>
      <c r="BM608" s="226"/>
      <c r="BN608" s="226"/>
      <c r="BO608" s="226"/>
      <c r="BP608" s="226"/>
    </row>
  </sheetData>
  <mergeCells count="3">
    <mergeCell ref="B3:F3"/>
    <mergeCell ref="B4:F4"/>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ACA07E-4B97-4A96-B057-C13214E3E9E3}">
  <ds:schemaRefs>
    <ds:schemaRef ds:uri="http://schemas.microsoft.com/office/2006/metadata/properties"/>
    <ds:schemaRef ds:uri="http://schemas.microsoft.com/office/infopath/2007/PartnerControls"/>
    <ds:schemaRef ds:uri="ce645488-6fd6-46e5-8e0c-bbe6f151e32e"/>
    <ds:schemaRef ds:uri="cff330f7-cf22-4164-ab59-4b915ccf0943"/>
  </ds:schemaRefs>
</ds:datastoreItem>
</file>

<file path=customXml/itemProps2.xml><?xml version="1.0" encoding="utf-8"?>
<ds:datastoreItem xmlns:ds="http://schemas.openxmlformats.org/officeDocument/2006/customXml" ds:itemID="{E04EF515-CB1F-469E-B032-15AD62AD6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7E339-4E6F-4DED-B4C4-C389B63BD9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Page</vt:lpstr>
      <vt:lpstr>Assessment Checklist</vt:lpstr>
      <vt:lpstr>Tab 1 - General Ledger</vt:lpstr>
      <vt:lpstr>Tab 2 - June Special Journals</vt:lpstr>
      <vt:lpstr>Tab 3 - General Journal</vt:lpstr>
      <vt:lpstr>Tab 4 - Trial Balance Adjusted</vt:lpstr>
      <vt:lpstr>Tab 5 - Profit &amp; Loss</vt:lpstr>
      <vt:lpstr>Tab 6 - Balance Sheet</vt:lpstr>
      <vt:lpstr>'Tab 3 - General Journal'!Print_Area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Gayelene Townsend</dc:creator>
  <cp:keywords/>
  <dc:description/>
  <cp:lastModifiedBy>Gayelene Townsend</cp:lastModifiedBy>
  <cp:revision/>
  <dcterms:created xsi:type="dcterms:W3CDTF">2022-07-14T06:36:25Z</dcterms:created>
  <dcterms:modified xsi:type="dcterms:W3CDTF">2024-02-06T04:46:03Z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2022-07-14T06:36:25Z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89e15f64-cc06-4c22-a333-5da1e91649be</vt:lpwstr>
  </property>
  <property fmtid="{D5CDD505-2E9C-101B-9397-08002B2CF9AE}" pid="8" name="MSIP_Label_c96ed6d7-747c-41fd-b042-ff14484edc24_ContentBits">
    <vt:lpwstr>0</vt:lpwstr>
  </property>
  <property fmtid="{D5CDD505-2E9C-101B-9397-08002B2CF9AE}" pid="9" name="ContentTypeId">
    <vt:lpwstr>0x0101009B582854F196124490A1F658931F55CD</vt:lpwstr>
  </property>
  <property fmtid="{D5CDD505-2E9C-101B-9397-08002B2CF9AE}" pid="10" name="MediaServiceImageTags">
    <vt:lpwstr/>
  </property>
</Properties>
</file>