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filterPrivacy="1"/>
  <xr:revisionPtr revIDLastSave="0" documentId="8_{F08FA1D2-B7DA-4015-9818-65FD02FAAFC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ofit and loss statement" sheetId="4" r:id="rId1"/>
    <sheet name="Cash flow statement" sheetId="1" r:id="rId2"/>
  </sheets>
  <definedNames>
    <definedName name="_xlnm.Print_Area" localSheetId="1">'Cash flow statement'!$B$2:$P$31</definedName>
    <definedName name="_xlnm.Print_Area" localSheetId="0">'Profit and loss statement'!$B$2:$Q$27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" i="1" l="1"/>
  <c r="F9" i="1"/>
  <c r="P5" i="4"/>
  <c r="P6" i="4"/>
  <c r="P21" i="4"/>
  <c r="P15" i="4"/>
  <c r="P14" i="4"/>
  <c r="P12" i="4"/>
  <c r="P11" i="4"/>
  <c r="P7" i="4"/>
  <c r="P13" i="4"/>
  <c r="P9" i="4" l="1"/>
  <c r="P19" i="4" l="1"/>
  <c r="O9" i="4"/>
  <c r="N9" i="4"/>
  <c r="M9" i="4"/>
  <c r="L9" i="4"/>
  <c r="K9" i="4"/>
  <c r="J9" i="4"/>
  <c r="I9" i="4"/>
  <c r="H9" i="4"/>
  <c r="G9" i="4"/>
  <c r="F9" i="4"/>
  <c r="E9" i="4"/>
  <c r="D9" i="4"/>
  <c r="P17" i="4" l="1"/>
  <c r="P18" i="4"/>
  <c r="D22" i="4" l="1"/>
  <c r="P16" i="4"/>
  <c r="P20" i="4"/>
  <c r="E22" i="4"/>
  <c r="F22" i="4"/>
  <c r="G22" i="4"/>
  <c r="H22" i="4"/>
  <c r="I22" i="4"/>
  <c r="J22" i="4"/>
  <c r="K22" i="4"/>
  <c r="L22" i="4"/>
  <c r="M22" i="4"/>
  <c r="N22" i="4"/>
  <c r="O22" i="4"/>
  <c r="P22" i="4" l="1"/>
  <c r="E23" i="4"/>
  <c r="D23" i="4"/>
  <c r="F23" i="4"/>
  <c r="N23" i="4"/>
  <c r="J23" i="4"/>
  <c r="M23" i="4"/>
  <c r="K23" i="4"/>
  <c r="L23" i="4"/>
  <c r="I23" i="4"/>
  <c r="O23" i="4"/>
  <c r="H23" i="4"/>
  <c r="G23" i="4"/>
  <c r="E24" i="1"/>
  <c r="F24" i="1"/>
  <c r="G24" i="1"/>
  <c r="H24" i="1"/>
  <c r="I24" i="1"/>
  <c r="J24" i="1"/>
  <c r="K24" i="1"/>
  <c r="L24" i="1"/>
  <c r="M24" i="1"/>
  <c r="N24" i="1"/>
  <c r="O24" i="1"/>
  <c r="D24" i="1"/>
  <c r="G9" i="1"/>
  <c r="H9" i="1"/>
  <c r="I9" i="1"/>
  <c r="J9" i="1"/>
  <c r="K9" i="1"/>
  <c r="L9" i="1"/>
  <c r="M9" i="1"/>
  <c r="N9" i="1"/>
  <c r="O9" i="1"/>
  <c r="O26" i="1" l="1"/>
  <c r="I26" i="1"/>
  <c r="D27" i="1"/>
  <c r="P23" i="4"/>
  <c r="L26" i="1"/>
  <c r="K26" i="1"/>
  <c r="J26" i="1"/>
  <c r="H26" i="1"/>
  <c r="M26" i="1"/>
  <c r="N26" i="1"/>
  <c r="E26" i="1"/>
  <c r="G26" i="1"/>
  <c r="D26" i="1"/>
  <c r="F26" i="1"/>
  <c r="E5" i="1" l="1"/>
  <c r="E27" i="1" s="1"/>
  <c r="F5" i="1" s="1"/>
  <c r="F27" i="1" s="1"/>
  <c r="G5" i="1" l="1"/>
  <c r="G27" i="1" s="1"/>
  <c r="H5" i="1" l="1"/>
  <c r="H27" i="1" s="1"/>
  <c r="I5" i="1" l="1"/>
  <c r="I27" i="1" s="1"/>
  <c r="J5" i="1" l="1"/>
  <c r="J27" i="1" s="1"/>
  <c r="K5" i="1" l="1"/>
  <c r="K27" i="1" s="1"/>
  <c r="L5" i="1" l="1"/>
  <c r="L27" i="1" s="1"/>
  <c r="M5" i="1" l="1"/>
  <c r="M27" i="1" s="1"/>
  <c r="N5" i="1" l="1"/>
  <c r="N27" i="1" s="1"/>
  <c r="O5" i="1" l="1"/>
  <c r="O27" i="1" s="1"/>
</calcChain>
</file>

<file path=xl/sharedStrings.xml><?xml version="1.0" encoding="utf-8"?>
<sst xmlns="http://schemas.openxmlformats.org/spreadsheetml/2006/main" count="68" uniqueCount="43">
  <si>
    <t>July</t>
  </si>
  <si>
    <t>August</t>
  </si>
  <si>
    <t>September</t>
  </si>
  <si>
    <t>October</t>
  </si>
  <si>
    <t xml:space="preserve">November </t>
  </si>
  <si>
    <t>December</t>
  </si>
  <si>
    <t>January</t>
  </si>
  <si>
    <t>February</t>
  </si>
  <si>
    <t>March</t>
  </si>
  <si>
    <t>April</t>
  </si>
  <si>
    <t>May</t>
  </si>
  <si>
    <t>June</t>
  </si>
  <si>
    <t>Yearly total</t>
  </si>
  <si>
    <t>Available funds</t>
  </si>
  <si>
    <t>Investment</t>
  </si>
  <si>
    <t>Online strength training program</t>
  </si>
  <si>
    <t xml:space="preserve">Gross profit/net sales </t>
  </si>
  <si>
    <t>Expenses</t>
  </si>
  <si>
    <t>Phone and Internet</t>
  </si>
  <si>
    <t>Advertising</t>
  </si>
  <si>
    <t>Website Development (for the new program)</t>
  </si>
  <si>
    <t>Ongoing IT support (after the 2 first months)</t>
  </si>
  <si>
    <t>Videographers/video development</t>
  </si>
  <si>
    <t>Wages &amp; Salaries</t>
  </si>
  <si>
    <t>Superannuation</t>
  </si>
  <si>
    <t>Insurance</t>
  </si>
  <si>
    <t>Income Tax</t>
  </si>
  <si>
    <t>Rent</t>
  </si>
  <si>
    <t>Water/Electricity</t>
  </si>
  <si>
    <t>Total expenses</t>
  </si>
  <si>
    <t>NET PROFIT (net income)</t>
  </si>
  <si>
    <t>Assumptions:</t>
  </si>
  <si>
    <t xml:space="preserve"> Figures include GST.</t>
  </si>
  <si>
    <t>OPENING BALANCE</t>
  </si>
  <si>
    <t>Cash incoming</t>
  </si>
  <si>
    <t>Net Sales</t>
  </si>
  <si>
    <t>Total incoming</t>
  </si>
  <si>
    <t>Cash outgoing</t>
  </si>
  <si>
    <t>Total outgoing</t>
  </si>
  <si>
    <t>Monthly cash balance</t>
  </si>
  <si>
    <t>CLOSING BALANCE</t>
  </si>
  <si>
    <t>Cash Flow for Bounce Fitness Sydney Centre</t>
  </si>
  <si>
    <t xml:space="preserve">Profit and Loss for Bounce Fitness Sydney Centre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</si>
</sst>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;[Red]\-&quot;$&quot;#,##0"/>
  </numFmts>
  <fonts count="14" x14ac:knownFonts="1">
    <font>
      <sz val="11"/>
      <color theme="1"/>
      <name val="Calibri"/>
      <family val="2"/>
      <scheme val="minor"/>
    </font>
    <font>
      <b/>
      <sz val="20"/>
      <color theme="4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20"/>
      <color theme="4" tint="-0.499984740745262"/>
      <name val="Calibri"/>
      <family val="2"/>
      <scheme val="minor"/>
    </font>
    <font>
      <sz val="10"/>
      <name val="Arial"/>
    </font>
    <font>
      <sz val="12"/>
      <color rgb="FFFF0000"/>
      <name val="Calibri"/>
      <family val="2"/>
      <scheme val="minor"/>
    </font>
    <font>
      <sz val="12"/>
      <color theme="9"/>
      <name val="Calibri"/>
      <family val="2"/>
      <scheme val="minor"/>
    </font>
    <font>
      <sz val="12"/>
      <color theme="8"/>
      <name val="Calibri"/>
      <family val="2"/>
      <scheme val="minor"/>
    </font>
    <font>
      <sz val="12"/>
      <color theme="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indexed="9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</borders>
  <cellStyleXfs count="3">
    <xf numFmtId="0" fontId="0" fillId="0" borderId="0"/>
    <xf numFmtId="0" fontId="6" fillId="0" borderId="0"/>
    <xf numFmtId="0" fontId="9" fillId="0" borderId="0"/>
  </cellStyleXfs>
  <cellXfs count="30">
    <xf numFmtId="0" fontId="0" fillId="0" borderId="0" xfId="0"/>
    <xf numFmtId="0" fontId="0" fillId="2" borderId="0" xfId="0" applyFill="1"/>
    <xf numFmtId="0" fontId="0" fillId="3" borderId="0" xfId="0" applyFill="1"/>
    <xf numFmtId="0" fontId="2" fillId="3" borderId="0" xfId="0" applyFont="1" applyFill="1"/>
    <xf numFmtId="0" fontId="4" fillId="3" borderId="0" xfId="0" applyFont="1" applyFill="1" applyAlignment="1" applyProtection="1">
      <alignment vertical="center"/>
      <protection locked="0"/>
    </xf>
    <xf numFmtId="0" fontId="5" fillId="3" borderId="0" xfId="0" applyFont="1" applyFill="1" applyAlignment="1" applyProtection="1">
      <alignment horizontal="left" indent="1"/>
      <protection locked="0"/>
    </xf>
    <xf numFmtId="0" fontId="5" fillId="2" borderId="0" xfId="0" applyFont="1" applyFill="1"/>
    <xf numFmtId="6" fontId="2" fillId="2" borderId="1" xfId="0" applyNumberFormat="1" applyFont="1" applyFill="1" applyBorder="1"/>
    <xf numFmtId="0" fontId="3" fillId="4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left"/>
    </xf>
    <xf numFmtId="6" fontId="2" fillId="3" borderId="1" xfId="0" applyNumberFormat="1" applyFont="1" applyFill="1" applyBorder="1"/>
    <xf numFmtId="0" fontId="7" fillId="3" borderId="0" xfId="0" applyFont="1" applyFill="1" applyAlignment="1">
      <alignment horizontal="left" indent="1"/>
    </xf>
    <xf numFmtId="0" fontId="2" fillId="0" borderId="0" xfId="0" applyFont="1" applyAlignment="1">
      <alignment horizontal="left" indent="1"/>
    </xf>
    <xf numFmtId="0" fontId="2" fillId="3" borderId="0" xfId="0" applyFont="1" applyFill="1" applyAlignment="1">
      <alignment horizontal="left" indent="1"/>
    </xf>
    <xf numFmtId="0" fontId="7" fillId="5" borderId="1" xfId="0" applyFont="1" applyFill="1" applyBorder="1"/>
    <xf numFmtId="0" fontId="7" fillId="0" borderId="1" xfId="0" applyFont="1" applyBorder="1"/>
    <xf numFmtId="0" fontId="7" fillId="3" borderId="1" xfId="0" applyFont="1" applyFill="1" applyBorder="1"/>
    <xf numFmtId="0" fontId="7" fillId="3" borderId="0" xfId="0" applyFont="1" applyFill="1"/>
    <xf numFmtId="6" fontId="2" fillId="5" borderId="1" xfId="0" applyNumberFormat="1" applyFont="1" applyFill="1" applyBorder="1"/>
    <xf numFmtId="0" fontId="2" fillId="2" borderId="0" xfId="0" applyFont="1" applyFill="1" applyAlignment="1">
      <alignment horizontal="left" indent="1"/>
    </xf>
    <xf numFmtId="0" fontId="10" fillId="5" borderId="1" xfId="0" applyFont="1" applyFill="1" applyBorder="1"/>
    <xf numFmtId="0" fontId="11" fillId="5" borderId="1" xfId="0" applyFont="1" applyFill="1" applyBorder="1"/>
    <xf numFmtId="0" fontId="5" fillId="5" borderId="1" xfId="0" applyFont="1" applyFill="1" applyBorder="1"/>
    <xf numFmtId="0" fontId="12" fillId="5" borderId="1" xfId="0" applyFont="1" applyFill="1" applyBorder="1"/>
    <xf numFmtId="0" fontId="7" fillId="3" borderId="0" xfId="0" applyFont="1" applyFill="1" applyAlignment="1">
      <alignment horizontal="left" wrapText="1" indent="1"/>
    </xf>
    <xf numFmtId="0" fontId="13" fillId="5" borderId="1" xfId="0" applyFont="1" applyFill="1" applyBorder="1"/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9065FD9F-A696-4FB8-9066-76D2E2FCFF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0AF90-A791-4B79-ABB4-B5D52225F94D}">
  <sheetPr>
    <pageSetUpPr fitToPage="1"/>
  </sheetPr>
  <dimension ref="A2:R29"/>
  <sheetViews>
    <sheetView tabSelected="1" zoomScale="80" zoomScaleNormal="80" workbookViewId="0">
      <selection activeCell="O10" sqref="O10"/>
    </sheetView>
  </sheetViews>
  <sheetFormatPr defaultColWidth="0" defaultRowHeight="15" x14ac:dyDescent="0.25"/>
  <cols>
    <col min="1" max="1" width="11.42578125" style="1" customWidth="1"/>
    <col min="2" max="2" width="6.7109375" style="1" customWidth="1"/>
    <col min="3" max="3" width="36.5703125" style="1" customWidth="1"/>
    <col min="4" max="16" width="15.7109375" style="1" customWidth="1"/>
    <col min="17" max="17" width="9.140625" style="1" customWidth="1"/>
    <col min="18" max="18" width="11.42578125" style="1" customWidth="1"/>
    <col min="19" max="16384" width="9.140625" style="1" hidden="1"/>
  </cols>
  <sheetData>
    <row r="2" spans="2:17" ht="45" customHeight="1" thickBot="1" x14ac:dyDescent="0.3">
      <c r="B2" s="2"/>
      <c r="C2" s="2"/>
      <c r="D2" s="26" t="s">
        <v>42</v>
      </c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"/>
    </row>
    <row r="3" spans="2:17" ht="30" customHeight="1" thickBot="1" x14ac:dyDescent="0.3">
      <c r="B3" s="2"/>
      <c r="C3" s="2"/>
      <c r="D3" s="8" t="s">
        <v>0</v>
      </c>
      <c r="E3" s="8" t="s">
        <v>1</v>
      </c>
      <c r="F3" s="8" t="s">
        <v>2</v>
      </c>
      <c r="G3" s="8" t="s">
        <v>3</v>
      </c>
      <c r="H3" s="8" t="s">
        <v>4</v>
      </c>
      <c r="I3" s="8" t="s">
        <v>5</v>
      </c>
      <c r="J3" s="8" t="s">
        <v>6</v>
      </c>
      <c r="K3" s="8" t="s">
        <v>7</v>
      </c>
      <c r="L3" s="8" t="s">
        <v>8</v>
      </c>
      <c r="M3" s="8" t="s">
        <v>9</v>
      </c>
      <c r="N3" s="8" t="s">
        <v>10</v>
      </c>
      <c r="O3" s="8" t="s">
        <v>11</v>
      </c>
      <c r="P3" s="8" t="s">
        <v>12</v>
      </c>
      <c r="Q3" s="2"/>
    </row>
    <row r="4" spans="2:17" ht="24" customHeight="1" thickBot="1" x14ac:dyDescent="0.3"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2:17" ht="24" customHeight="1" thickBot="1" x14ac:dyDescent="0.3">
      <c r="B5" s="2"/>
      <c r="C5" s="3" t="s">
        <v>13</v>
      </c>
      <c r="D5" s="21">
        <v>20000</v>
      </c>
      <c r="E5" s="21">
        <v>0</v>
      </c>
      <c r="F5" s="21">
        <v>0</v>
      </c>
      <c r="G5" s="21">
        <v>0</v>
      </c>
      <c r="H5" s="21">
        <v>0</v>
      </c>
      <c r="I5" s="21">
        <v>0</v>
      </c>
      <c r="J5" s="21">
        <v>0</v>
      </c>
      <c r="K5" s="21">
        <v>0</v>
      </c>
      <c r="L5" s="21">
        <v>0</v>
      </c>
      <c r="M5" s="21">
        <v>0</v>
      </c>
      <c r="N5" s="21">
        <v>0</v>
      </c>
      <c r="O5" s="21">
        <v>0</v>
      </c>
      <c r="P5" s="18">
        <f>SUM(D5:O5)</f>
        <v>20000</v>
      </c>
      <c r="Q5" s="2"/>
    </row>
    <row r="6" spans="2:17" ht="24" customHeight="1" thickBot="1" x14ac:dyDescent="0.3">
      <c r="B6" s="2"/>
      <c r="C6" s="3" t="s">
        <v>14</v>
      </c>
      <c r="D6" s="21">
        <v>20000</v>
      </c>
      <c r="E6" s="21">
        <v>0</v>
      </c>
      <c r="F6" s="21">
        <v>0</v>
      </c>
      <c r="G6" s="21">
        <v>0</v>
      </c>
      <c r="H6" s="21">
        <v>0</v>
      </c>
      <c r="I6" s="21">
        <v>0</v>
      </c>
      <c r="J6" s="21">
        <v>0</v>
      </c>
      <c r="K6" s="21">
        <v>0</v>
      </c>
      <c r="L6" s="21">
        <v>0</v>
      </c>
      <c r="M6" s="21">
        <v>0</v>
      </c>
      <c r="N6" s="21">
        <v>0</v>
      </c>
      <c r="O6" s="21">
        <v>0</v>
      </c>
      <c r="P6" s="18">
        <f>SUM(D6:O6)</f>
        <v>20000</v>
      </c>
      <c r="Q6" s="2"/>
    </row>
    <row r="7" spans="2:17" ht="24" customHeight="1" thickBot="1" x14ac:dyDescent="0.3">
      <c r="B7" s="2"/>
      <c r="C7" s="17" t="s">
        <v>15</v>
      </c>
      <c r="D7" s="21">
        <v>0</v>
      </c>
      <c r="E7" s="21">
        <v>0</v>
      </c>
      <c r="F7" s="21">
        <v>3750</v>
      </c>
      <c r="G7" s="21">
        <v>3750</v>
      </c>
      <c r="H7" s="21">
        <v>3750</v>
      </c>
      <c r="I7" s="21">
        <v>3750</v>
      </c>
      <c r="J7" s="21">
        <v>4875</v>
      </c>
      <c r="K7" s="21">
        <v>4875</v>
      </c>
      <c r="L7" s="21">
        <v>4875</v>
      </c>
      <c r="M7" s="21">
        <v>4875</v>
      </c>
      <c r="N7" s="21">
        <v>4875</v>
      </c>
      <c r="O7" s="21">
        <v>4875</v>
      </c>
      <c r="P7" s="18">
        <f>SUM(D7:O7)</f>
        <v>44250</v>
      </c>
      <c r="Q7" s="2"/>
    </row>
    <row r="8" spans="2:17" ht="24" customHeight="1" thickBot="1" x14ac:dyDescent="0.3">
      <c r="B8" s="2"/>
      <c r="C8"/>
      <c r="D8"/>
      <c r="E8"/>
      <c r="F8"/>
      <c r="G8"/>
      <c r="H8"/>
      <c r="I8"/>
      <c r="J8"/>
      <c r="K8"/>
      <c r="L8"/>
      <c r="M8"/>
      <c r="N8"/>
      <c r="O8"/>
      <c r="P8"/>
      <c r="Q8" s="2"/>
    </row>
    <row r="9" spans="2:17" ht="24" customHeight="1" thickBot="1" x14ac:dyDescent="0.3">
      <c r="B9" s="2"/>
      <c r="C9" s="19" t="s">
        <v>16</v>
      </c>
      <c r="D9" s="7">
        <f t="shared" ref="D9:O9" si="0">SUM(D7:D7)-D8</f>
        <v>0</v>
      </c>
      <c r="E9" s="7">
        <f t="shared" si="0"/>
        <v>0</v>
      </c>
      <c r="F9" s="7">
        <f t="shared" si="0"/>
        <v>3750</v>
      </c>
      <c r="G9" s="7">
        <f t="shared" si="0"/>
        <v>3750</v>
      </c>
      <c r="H9" s="7">
        <f t="shared" si="0"/>
        <v>3750</v>
      </c>
      <c r="I9" s="7">
        <f t="shared" si="0"/>
        <v>3750</v>
      </c>
      <c r="J9" s="7">
        <f t="shared" si="0"/>
        <v>4875</v>
      </c>
      <c r="K9" s="7">
        <f t="shared" si="0"/>
        <v>4875</v>
      </c>
      <c r="L9" s="7">
        <f t="shared" si="0"/>
        <v>4875</v>
      </c>
      <c r="M9" s="7">
        <f t="shared" si="0"/>
        <v>4875</v>
      </c>
      <c r="N9" s="7">
        <f t="shared" si="0"/>
        <v>4875</v>
      </c>
      <c r="O9" s="7">
        <f t="shared" si="0"/>
        <v>4875</v>
      </c>
      <c r="P9" s="18">
        <f>SUM(P5:P8)</f>
        <v>84250</v>
      </c>
      <c r="Q9" s="2"/>
    </row>
    <row r="10" spans="2:17" ht="24" customHeight="1" thickBot="1" x14ac:dyDescent="0.3">
      <c r="B10" s="2"/>
      <c r="C10" s="3" t="s">
        <v>17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2"/>
    </row>
    <row r="11" spans="2:17" ht="24" customHeight="1" thickBot="1" x14ac:dyDescent="0.3">
      <c r="B11" s="2"/>
      <c r="C11" s="11" t="s">
        <v>18</v>
      </c>
      <c r="D11" s="14">
        <v>20</v>
      </c>
      <c r="E11" s="23">
        <v>20</v>
      </c>
      <c r="F11" s="23">
        <v>20</v>
      </c>
      <c r="G11" s="23">
        <v>20</v>
      </c>
      <c r="H11" s="23">
        <v>20</v>
      </c>
      <c r="I11" s="23">
        <v>20</v>
      </c>
      <c r="J11" s="23">
        <v>20</v>
      </c>
      <c r="K11" s="23">
        <v>20</v>
      </c>
      <c r="L11" s="23">
        <v>20</v>
      </c>
      <c r="M11" s="23">
        <v>20</v>
      </c>
      <c r="N11" s="23">
        <v>20</v>
      </c>
      <c r="O11" s="23">
        <v>20</v>
      </c>
      <c r="P11" s="7">
        <f>SUM(D11:O11)</f>
        <v>240</v>
      </c>
      <c r="Q11" s="2"/>
    </row>
    <row r="12" spans="2:17" ht="24" customHeight="1" thickBot="1" x14ac:dyDescent="0.3">
      <c r="B12" s="2"/>
      <c r="C12" s="11" t="s">
        <v>19</v>
      </c>
      <c r="D12" s="21">
        <v>1000</v>
      </c>
      <c r="E12" s="21">
        <v>1000</v>
      </c>
      <c r="F12" s="21">
        <v>500</v>
      </c>
      <c r="G12" s="21">
        <v>500</v>
      </c>
      <c r="H12" s="21">
        <v>500</v>
      </c>
      <c r="I12" s="21">
        <v>500</v>
      </c>
      <c r="J12" s="21">
        <v>500</v>
      </c>
      <c r="K12" s="21">
        <v>500</v>
      </c>
      <c r="L12" s="21">
        <v>500</v>
      </c>
      <c r="M12" s="21">
        <v>500</v>
      </c>
      <c r="N12" s="21">
        <v>500</v>
      </c>
      <c r="O12" s="21">
        <v>500</v>
      </c>
      <c r="P12" s="7">
        <f>SUM(D12:O12)</f>
        <v>7000</v>
      </c>
      <c r="Q12" s="2"/>
    </row>
    <row r="13" spans="2:17" ht="45" customHeight="1" thickBot="1" x14ac:dyDescent="0.3">
      <c r="B13" s="2"/>
      <c r="C13" s="24" t="s">
        <v>20</v>
      </c>
      <c r="D13" s="21">
        <v>6000</v>
      </c>
      <c r="E13" s="21">
        <v>6000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7">
        <f>SUM(D13:O13)</f>
        <v>12000</v>
      </c>
      <c r="Q13" s="2"/>
    </row>
    <row r="14" spans="2:17" ht="31.9" customHeight="1" thickBot="1" x14ac:dyDescent="0.3">
      <c r="B14" s="2"/>
      <c r="C14" s="24" t="s">
        <v>21</v>
      </c>
      <c r="D14" s="21">
        <v>0</v>
      </c>
      <c r="E14" s="21">
        <v>0</v>
      </c>
      <c r="F14" s="21">
        <v>100</v>
      </c>
      <c r="G14" s="21">
        <v>100</v>
      </c>
      <c r="H14" s="21">
        <v>100</v>
      </c>
      <c r="I14" s="21">
        <v>100</v>
      </c>
      <c r="J14" s="21">
        <v>100</v>
      </c>
      <c r="K14" s="21">
        <v>100</v>
      </c>
      <c r="L14" s="21">
        <v>100</v>
      </c>
      <c r="M14" s="21">
        <v>100</v>
      </c>
      <c r="N14" s="21">
        <v>100</v>
      </c>
      <c r="O14" s="21">
        <v>100</v>
      </c>
      <c r="P14" s="7">
        <f>SUM(D14:O14)</f>
        <v>1000</v>
      </c>
      <c r="Q14" s="2"/>
    </row>
    <row r="15" spans="2:17" ht="24" customHeight="1" thickBot="1" x14ac:dyDescent="0.3">
      <c r="B15" s="2"/>
      <c r="C15" s="11" t="s">
        <v>22</v>
      </c>
      <c r="D15" s="21">
        <v>9000</v>
      </c>
      <c r="E15" s="21">
        <v>9000</v>
      </c>
      <c r="F15" s="21">
        <v>0</v>
      </c>
      <c r="G15" s="21">
        <v>0</v>
      </c>
      <c r="H15" s="21">
        <v>0</v>
      </c>
      <c r="I15" s="21">
        <v>6000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7">
        <f>SUM(D15:O15)</f>
        <v>24000</v>
      </c>
      <c r="Q15" s="2"/>
    </row>
    <row r="16" spans="2:17" ht="24" customHeight="1" thickBot="1" x14ac:dyDescent="0.3">
      <c r="B16" s="2"/>
      <c r="C16" s="11" t="s">
        <v>23</v>
      </c>
      <c r="D16" s="21">
        <v>2400</v>
      </c>
      <c r="E16" s="21">
        <v>2400</v>
      </c>
      <c r="F16" s="21">
        <v>0</v>
      </c>
      <c r="G16" s="21">
        <v>0</v>
      </c>
      <c r="H16" s="21">
        <v>0</v>
      </c>
      <c r="I16" s="21">
        <v>2400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7">
        <f t="shared" ref="P16:P20" si="1">SUM(D16:O16)</f>
        <v>7200</v>
      </c>
      <c r="Q16" s="2"/>
    </row>
    <row r="17" spans="2:17" ht="24" customHeight="1" thickBot="1" x14ac:dyDescent="0.3">
      <c r="B17" s="2"/>
      <c r="C17" s="11" t="s">
        <v>24</v>
      </c>
      <c r="D17" s="22">
        <v>228</v>
      </c>
      <c r="E17" s="22">
        <v>228</v>
      </c>
      <c r="F17" s="22">
        <v>0</v>
      </c>
      <c r="G17" s="22">
        <v>0</v>
      </c>
      <c r="H17" s="22">
        <v>0</v>
      </c>
      <c r="I17" s="22">
        <v>228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7">
        <f>SUM(D17:O17)</f>
        <v>684</v>
      </c>
      <c r="Q17" s="2"/>
    </row>
    <row r="18" spans="2:17" ht="24" customHeight="1" thickBot="1" x14ac:dyDescent="0.3">
      <c r="B18" s="2"/>
      <c r="C18" s="11" t="s">
        <v>25</v>
      </c>
      <c r="D18" s="14">
        <v>80</v>
      </c>
      <c r="E18" s="25">
        <v>80</v>
      </c>
      <c r="F18" s="25">
        <v>80</v>
      </c>
      <c r="G18" s="25">
        <v>80</v>
      </c>
      <c r="H18" s="25">
        <v>80</v>
      </c>
      <c r="I18" s="25">
        <v>80</v>
      </c>
      <c r="J18" s="25">
        <v>80</v>
      </c>
      <c r="K18" s="25">
        <v>80</v>
      </c>
      <c r="L18" s="25">
        <v>80</v>
      </c>
      <c r="M18" s="25">
        <v>80</v>
      </c>
      <c r="N18" s="25">
        <v>80</v>
      </c>
      <c r="O18" s="25">
        <v>80</v>
      </c>
      <c r="P18" s="7">
        <f>SUM(D18:O18)</f>
        <v>960</v>
      </c>
      <c r="Q18" s="2"/>
    </row>
    <row r="19" spans="2:17" ht="24" customHeight="1" thickBot="1" x14ac:dyDescent="0.3">
      <c r="B19" s="2"/>
      <c r="C19" s="11" t="s">
        <v>26</v>
      </c>
      <c r="D19" s="22">
        <v>0</v>
      </c>
      <c r="E19" s="22">
        <v>0</v>
      </c>
      <c r="F19" s="22">
        <v>178</v>
      </c>
      <c r="G19" s="22">
        <v>0</v>
      </c>
      <c r="H19" s="22">
        <v>0</v>
      </c>
      <c r="I19" s="22">
        <v>178</v>
      </c>
      <c r="J19" s="22">
        <v>0</v>
      </c>
      <c r="K19" s="22">
        <v>0</v>
      </c>
      <c r="L19" s="22">
        <v>178</v>
      </c>
      <c r="M19" s="22">
        <v>0</v>
      </c>
      <c r="N19" s="22">
        <v>0</v>
      </c>
      <c r="O19" s="22">
        <v>178</v>
      </c>
      <c r="P19" s="7">
        <f>SUM(D19:O19)</f>
        <v>712</v>
      </c>
      <c r="Q19" s="2"/>
    </row>
    <row r="20" spans="2:17" ht="24" customHeight="1" thickBot="1" x14ac:dyDescent="0.3">
      <c r="B20" s="2"/>
      <c r="C20" s="11" t="s">
        <v>27</v>
      </c>
      <c r="D20" s="14">
        <v>100</v>
      </c>
      <c r="E20" s="23">
        <v>100</v>
      </c>
      <c r="F20" s="23">
        <v>100</v>
      </c>
      <c r="G20" s="23">
        <v>100</v>
      </c>
      <c r="H20" s="23">
        <v>100</v>
      </c>
      <c r="I20" s="23">
        <v>100</v>
      </c>
      <c r="J20" s="23">
        <v>100</v>
      </c>
      <c r="K20" s="23">
        <v>100</v>
      </c>
      <c r="L20" s="23">
        <v>100</v>
      </c>
      <c r="M20" s="23">
        <v>100</v>
      </c>
      <c r="N20" s="23">
        <v>100</v>
      </c>
      <c r="O20" s="23">
        <v>100</v>
      </c>
      <c r="P20" s="7">
        <f t="shared" si="1"/>
        <v>1200</v>
      </c>
      <c r="Q20" s="2"/>
    </row>
    <row r="21" spans="2:17" ht="24" customHeight="1" thickBot="1" x14ac:dyDescent="0.3">
      <c r="B21" s="2"/>
      <c r="C21" s="11" t="s">
        <v>28</v>
      </c>
      <c r="D21" s="14">
        <v>50</v>
      </c>
      <c r="E21" s="20">
        <v>50</v>
      </c>
      <c r="F21" s="20">
        <v>50</v>
      </c>
      <c r="G21" s="20">
        <v>50</v>
      </c>
      <c r="H21" s="20">
        <v>50</v>
      </c>
      <c r="I21" s="20">
        <v>50</v>
      </c>
      <c r="J21" s="20">
        <v>50</v>
      </c>
      <c r="K21" s="20">
        <v>50</v>
      </c>
      <c r="L21" s="20">
        <v>50</v>
      </c>
      <c r="M21" s="20">
        <v>50</v>
      </c>
      <c r="N21" s="20">
        <v>50</v>
      </c>
      <c r="O21" s="20">
        <v>50</v>
      </c>
      <c r="P21" s="7">
        <f>SUM(D21:O21)</f>
        <v>600</v>
      </c>
      <c r="Q21" s="2"/>
    </row>
    <row r="22" spans="2:17" ht="24" customHeight="1" thickBot="1" x14ac:dyDescent="0.3">
      <c r="B22" s="2"/>
      <c r="C22" s="13" t="s">
        <v>29</v>
      </c>
      <c r="D22" s="7">
        <f t="shared" ref="D22:P22" si="2">SUM(D11:D21)</f>
        <v>18878</v>
      </c>
      <c r="E22" s="7">
        <f t="shared" si="2"/>
        <v>18878</v>
      </c>
      <c r="F22" s="7">
        <f t="shared" si="2"/>
        <v>1028</v>
      </c>
      <c r="G22" s="7">
        <f t="shared" si="2"/>
        <v>850</v>
      </c>
      <c r="H22" s="7">
        <f t="shared" si="2"/>
        <v>850</v>
      </c>
      <c r="I22" s="7">
        <f t="shared" si="2"/>
        <v>9656</v>
      </c>
      <c r="J22" s="7">
        <f t="shared" si="2"/>
        <v>850</v>
      </c>
      <c r="K22" s="7">
        <f t="shared" si="2"/>
        <v>850</v>
      </c>
      <c r="L22" s="7">
        <f t="shared" si="2"/>
        <v>1028</v>
      </c>
      <c r="M22" s="7">
        <f t="shared" si="2"/>
        <v>850</v>
      </c>
      <c r="N22" s="7">
        <f t="shared" si="2"/>
        <v>850</v>
      </c>
      <c r="O22" s="7">
        <f t="shared" si="2"/>
        <v>1028</v>
      </c>
      <c r="P22" s="7">
        <f t="shared" si="2"/>
        <v>55596</v>
      </c>
      <c r="Q22" s="2"/>
    </row>
    <row r="23" spans="2:17" ht="24" customHeight="1" thickBot="1" x14ac:dyDescent="0.3">
      <c r="B23" s="2"/>
      <c r="C23" s="3" t="s">
        <v>30</v>
      </c>
      <c r="D23" s="7">
        <f t="shared" ref="D23:P23" si="3">D9-D22</f>
        <v>-18878</v>
      </c>
      <c r="E23" s="7">
        <f t="shared" si="3"/>
        <v>-18878</v>
      </c>
      <c r="F23" s="7">
        <f t="shared" si="3"/>
        <v>2722</v>
      </c>
      <c r="G23" s="7">
        <f t="shared" si="3"/>
        <v>2900</v>
      </c>
      <c r="H23" s="7">
        <f t="shared" si="3"/>
        <v>2900</v>
      </c>
      <c r="I23" s="7">
        <f t="shared" si="3"/>
        <v>-5906</v>
      </c>
      <c r="J23" s="7">
        <f t="shared" si="3"/>
        <v>4025</v>
      </c>
      <c r="K23" s="7">
        <f t="shared" si="3"/>
        <v>4025</v>
      </c>
      <c r="L23" s="7">
        <f t="shared" si="3"/>
        <v>3847</v>
      </c>
      <c r="M23" s="7">
        <f t="shared" si="3"/>
        <v>4025</v>
      </c>
      <c r="N23" s="7">
        <f t="shared" si="3"/>
        <v>4025</v>
      </c>
      <c r="O23" s="7">
        <f t="shared" si="3"/>
        <v>3847</v>
      </c>
      <c r="P23" s="7">
        <f t="shared" si="3"/>
        <v>28654</v>
      </c>
      <c r="Q23" s="2"/>
    </row>
    <row r="24" spans="2:17" ht="24" customHeight="1" x14ac:dyDescent="0.25">
      <c r="B24" s="2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2"/>
    </row>
    <row r="25" spans="2:17" ht="24" customHeight="1" x14ac:dyDescent="0.25">
      <c r="B25" s="2"/>
      <c r="C25" s="4" t="s">
        <v>31</v>
      </c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2"/>
    </row>
    <row r="26" spans="2:17" ht="24" customHeight="1" x14ac:dyDescent="0.25">
      <c r="B26" s="2"/>
      <c r="C26" s="5" t="s">
        <v>32</v>
      </c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2"/>
    </row>
    <row r="27" spans="2:17" ht="24" customHeight="1" x14ac:dyDescent="0.2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9" spans="2:17" ht="15.75" x14ac:dyDescent="0.25">
      <c r="C29" s="6"/>
    </row>
  </sheetData>
  <mergeCells count="1">
    <mergeCell ref="D2:P2"/>
  </mergeCells>
  <pageMargins left="0.7" right="0.7" top="0.75" bottom="0.75" header="0.3" footer="0.3"/>
  <pageSetup paperSize="9" scale="66" fitToWidth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Q33"/>
  <sheetViews>
    <sheetView zoomScale="70" zoomScaleNormal="70" workbookViewId="0">
      <selection activeCell="D2" sqref="D2:O2"/>
    </sheetView>
  </sheetViews>
  <sheetFormatPr defaultColWidth="0" defaultRowHeight="15" x14ac:dyDescent="0.25"/>
  <cols>
    <col min="1" max="1" width="9.140625" style="1" customWidth="1"/>
    <col min="2" max="2" width="6.7109375" style="1" customWidth="1"/>
    <col min="3" max="3" width="36.85546875" style="1" customWidth="1"/>
    <col min="4" max="15" width="18.7109375" style="1" customWidth="1"/>
    <col min="16" max="17" width="9.140625" style="1" customWidth="1"/>
    <col min="18" max="16384" width="9.140625" style="1" hidden="1"/>
  </cols>
  <sheetData>
    <row r="2" spans="2:16" ht="45" customHeight="1" thickBot="1" x14ac:dyDescent="0.3">
      <c r="B2" s="2"/>
      <c r="C2" s="2"/>
      <c r="D2" s="28" t="s">
        <v>41</v>
      </c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"/>
    </row>
    <row r="3" spans="2:16" ht="30" customHeight="1" thickBot="1" x14ac:dyDescent="0.3">
      <c r="B3" s="2"/>
      <c r="C3" s="2"/>
      <c r="D3" s="8" t="s">
        <v>0</v>
      </c>
      <c r="E3" s="8" t="s">
        <v>1</v>
      </c>
      <c r="F3" s="8" t="s">
        <v>2</v>
      </c>
      <c r="G3" s="8" t="s">
        <v>3</v>
      </c>
      <c r="H3" s="8" t="s">
        <v>4</v>
      </c>
      <c r="I3" s="8" t="s">
        <v>5</v>
      </c>
      <c r="J3" s="8" t="s">
        <v>6</v>
      </c>
      <c r="K3" s="8" t="s">
        <v>7</v>
      </c>
      <c r="L3" s="8" t="s">
        <v>8</v>
      </c>
      <c r="M3" s="8" t="s">
        <v>9</v>
      </c>
      <c r="N3" s="8" t="s">
        <v>10</v>
      </c>
      <c r="O3" s="8" t="s">
        <v>11</v>
      </c>
      <c r="P3" s="2"/>
    </row>
    <row r="4" spans="2:16" ht="24" customHeight="1" thickBot="1" x14ac:dyDescent="0.3"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6" ht="24" customHeight="1" thickBot="1" x14ac:dyDescent="0.3">
      <c r="B5" s="2"/>
      <c r="C5" s="9" t="s">
        <v>33</v>
      </c>
      <c r="D5" s="7">
        <v>40000</v>
      </c>
      <c r="E5" s="7">
        <f>D27</f>
        <v>21122</v>
      </c>
      <c r="F5" s="7">
        <f>E27</f>
        <v>2244</v>
      </c>
      <c r="G5" s="7">
        <f>F27</f>
        <v>4966</v>
      </c>
      <c r="H5" s="7">
        <f t="shared" ref="H5:O5" si="0">G27</f>
        <v>7866</v>
      </c>
      <c r="I5" s="7">
        <f t="shared" si="0"/>
        <v>10766</v>
      </c>
      <c r="J5" s="7">
        <f t="shared" si="0"/>
        <v>4860</v>
      </c>
      <c r="K5" s="7">
        <f t="shared" si="0"/>
        <v>8885</v>
      </c>
      <c r="L5" s="7">
        <f t="shared" si="0"/>
        <v>12910</v>
      </c>
      <c r="M5" s="7">
        <f t="shared" si="0"/>
        <v>16757</v>
      </c>
      <c r="N5" s="7">
        <f t="shared" si="0"/>
        <v>20782</v>
      </c>
      <c r="O5" s="7">
        <f t="shared" si="0"/>
        <v>24807</v>
      </c>
      <c r="P5" s="2"/>
    </row>
    <row r="6" spans="2:16" ht="24" customHeight="1" thickBot="1" x14ac:dyDescent="0.3">
      <c r="B6" s="2"/>
      <c r="C6" s="9" t="s">
        <v>34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2"/>
    </row>
    <row r="7" spans="2:16" ht="24" customHeight="1" thickBot="1" x14ac:dyDescent="0.3">
      <c r="B7" s="2"/>
      <c r="C7" s="11" t="s">
        <v>35</v>
      </c>
      <c r="D7" s="21">
        <v>0</v>
      </c>
      <c r="E7" s="21">
        <v>0</v>
      </c>
      <c r="F7" s="21">
        <v>3750</v>
      </c>
      <c r="G7" s="21">
        <v>3750</v>
      </c>
      <c r="H7" s="21">
        <v>3750</v>
      </c>
      <c r="I7" s="21">
        <v>3750</v>
      </c>
      <c r="J7" s="21">
        <v>4875</v>
      </c>
      <c r="K7" s="21">
        <v>4875</v>
      </c>
      <c r="L7" s="21">
        <v>4875</v>
      </c>
      <c r="M7" s="21">
        <v>4875</v>
      </c>
      <c r="N7" s="21">
        <v>4875</v>
      </c>
      <c r="O7" s="21">
        <v>4875</v>
      </c>
      <c r="P7" s="2"/>
    </row>
    <row r="8" spans="2:16" ht="24" customHeight="1" thickBot="1" x14ac:dyDescent="0.3">
      <c r="B8" s="2"/>
      <c r="C8" s="11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2"/>
    </row>
    <row r="9" spans="2:16" ht="24" customHeight="1" thickBot="1" x14ac:dyDescent="0.3">
      <c r="B9" s="2"/>
      <c r="C9" s="12" t="s">
        <v>36</v>
      </c>
      <c r="D9" s="7">
        <v>0</v>
      </c>
      <c r="E9" s="7">
        <f t="shared" ref="E9:O9" si="1">SUM(E7:E8)</f>
        <v>0</v>
      </c>
      <c r="F9" s="7">
        <f t="shared" si="1"/>
        <v>3750</v>
      </c>
      <c r="G9" s="7">
        <f t="shared" si="1"/>
        <v>3750</v>
      </c>
      <c r="H9" s="7">
        <f t="shared" si="1"/>
        <v>3750</v>
      </c>
      <c r="I9" s="7">
        <f t="shared" si="1"/>
        <v>3750</v>
      </c>
      <c r="J9" s="7">
        <f t="shared" si="1"/>
        <v>4875</v>
      </c>
      <c r="K9" s="7">
        <f t="shared" si="1"/>
        <v>4875</v>
      </c>
      <c r="L9" s="7">
        <f t="shared" si="1"/>
        <v>4875</v>
      </c>
      <c r="M9" s="7">
        <f t="shared" si="1"/>
        <v>4875</v>
      </c>
      <c r="N9" s="7">
        <f t="shared" si="1"/>
        <v>4875</v>
      </c>
      <c r="O9" s="7">
        <f t="shared" si="1"/>
        <v>4875</v>
      </c>
      <c r="P9" s="2"/>
    </row>
    <row r="10" spans="2:16" ht="24" customHeight="1" thickBot="1" x14ac:dyDescent="0.3">
      <c r="B10" s="2"/>
      <c r="C10" s="3" t="s">
        <v>37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2"/>
    </row>
    <row r="11" spans="2:16" ht="24" customHeight="1" thickBot="1" x14ac:dyDescent="0.3">
      <c r="B11" s="2"/>
      <c r="C11" s="11" t="s">
        <v>18</v>
      </c>
      <c r="D11" s="14">
        <v>20</v>
      </c>
      <c r="E11" s="25">
        <v>20</v>
      </c>
      <c r="F11" s="25">
        <v>20</v>
      </c>
      <c r="G11" s="25">
        <v>20</v>
      </c>
      <c r="H11" s="25">
        <v>20</v>
      </c>
      <c r="I11" s="25">
        <v>20</v>
      </c>
      <c r="J11" s="25">
        <v>20</v>
      </c>
      <c r="K11" s="25">
        <v>20</v>
      </c>
      <c r="L11" s="25">
        <v>20</v>
      </c>
      <c r="M11" s="25">
        <v>20</v>
      </c>
      <c r="N11" s="25">
        <v>20</v>
      </c>
      <c r="O11" s="25">
        <v>20</v>
      </c>
      <c r="P11" s="2"/>
    </row>
    <row r="12" spans="2:16" ht="24" customHeight="1" thickBot="1" x14ac:dyDescent="0.3">
      <c r="B12" s="2"/>
      <c r="C12" s="11" t="s">
        <v>19</v>
      </c>
      <c r="D12" s="21">
        <v>1000</v>
      </c>
      <c r="E12" s="21">
        <v>1000</v>
      </c>
      <c r="F12" s="21">
        <v>500</v>
      </c>
      <c r="G12" s="21">
        <v>500</v>
      </c>
      <c r="H12" s="21">
        <v>500</v>
      </c>
      <c r="I12" s="21">
        <v>500</v>
      </c>
      <c r="J12" s="21">
        <v>500</v>
      </c>
      <c r="K12" s="21">
        <v>500</v>
      </c>
      <c r="L12" s="21">
        <v>500</v>
      </c>
      <c r="M12" s="21">
        <v>500</v>
      </c>
      <c r="N12" s="21">
        <v>500</v>
      </c>
      <c r="O12" s="21">
        <v>500</v>
      </c>
      <c r="P12" s="2"/>
    </row>
    <row r="13" spans="2:16" ht="53.45" customHeight="1" thickBot="1" x14ac:dyDescent="0.3">
      <c r="B13" s="2"/>
      <c r="C13" s="24" t="s">
        <v>20</v>
      </c>
      <c r="D13" s="21">
        <v>6000</v>
      </c>
      <c r="E13" s="21">
        <v>6000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"/>
    </row>
    <row r="14" spans="2:16" ht="48" customHeight="1" thickBot="1" x14ac:dyDescent="0.3">
      <c r="B14" s="2"/>
      <c r="C14" s="24" t="s">
        <v>21</v>
      </c>
      <c r="D14" s="21">
        <v>0</v>
      </c>
      <c r="E14" s="21">
        <v>0</v>
      </c>
      <c r="F14" s="21">
        <v>100</v>
      </c>
      <c r="G14" s="21">
        <v>100</v>
      </c>
      <c r="H14" s="21">
        <v>100</v>
      </c>
      <c r="I14" s="21">
        <v>100</v>
      </c>
      <c r="J14" s="21">
        <v>100</v>
      </c>
      <c r="K14" s="21">
        <v>100</v>
      </c>
      <c r="L14" s="21">
        <v>100</v>
      </c>
      <c r="M14" s="21">
        <v>100</v>
      </c>
      <c r="N14" s="21">
        <v>100</v>
      </c>
      <c r="O14" s="21">
        <v>100</v>
      </c>
      <c r="P14" s="2"/>
    </row>
    <row r="15" spans="2:16" ht="24" customHeight="1" thickBot="1" x14ac:dyDescent="0.3">
      <c r="B15" s="2"/>
      <c r="C15" s="11" t="s">
        <v>22</v>
      </c>
      <c r="D15" s="21">
        <v>9000</v>
      </c>
      <c r="E15" s="21">
        <v>9000</v>
      </c>
      <c r="F15" s="21">
        <v>0</v>
      </c>
      <c r="G15" s="21">
        <v>0</v>
      </c>
      <c r="H15" s="21">
        <v>0</v>
      </c>
      <c r="I15" s="21">
        <v>6000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"/>
    </row>
    <row r="16" spans="2:16" ht="24" customHeight="1" x14ac:dyDescent="0.25">
      <c r="B16" s="2"/>
      <c r="C16" s="11" t="s">
        <v>23</v>
      </c>
      <c r="D16" s="21">
        <v>2400</v>
      </c>
      <c r="E16" s="21">
        <v>2400</v>
      </c>
      <c r="F16" s="21">
        <v>0</v>
      </c>
      <c r="G16" s="21">
        <v>0</v>
      </c>
      <c r="H16" s="21">
        <v>0</v>
      </c>
      <c r="I16" s="21">
        <v>2400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"/>
    </row>
    <row r="17" spans="2:16" ht="24" customHeight="1" x14ac:dyDescent="0.25">
      <c r="B17" s="2"/>
      <c r="C17" s="11" t="s">
        <v>24</v>
      </c>
      <c r="D17" s="22">
        <v>228</v>
      </c>
      <c r="E17" s="22">
        <v>228</v>
      </c>
      <c r="F17" s="22">
        <v>0</v>
      </c>
      <c r="G17" s="22">
        <v>0</v>
      </c>
      <c r="H17" s="22">
        <v>0</v>
      </c>
      <c r="I17" s="22">
        <v>228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"/>
    </row>
    <row r="18" spans="2:16" ht="24" customHeight="1" x14ac:dyDescent="0.25">
      <c r="B18" s="2"/>
      <c r="C18" s="11" t="s">
        <v>25</v>
      </c>
      <c r="D18" s="14">
        <v>80</v>
      </c>
      <c r="E18" s="25">
        <v>80</v>
      </c>
      <c r="F18" s="25">
        <v>80</v>
      </c>
      <c r="G18" s="25">
        <v>80</v>
      </c>
      <c r="H18" s="25">
        <v>80</v>
      </c>
      <c r="I18" s="25">
        <v>80</v>
      </c>
      <c r="J18" s="25">
        <v>80</v>
      </c>
      <c r="K18" s="25">
        <v>80</v>
      </c>
      <c r="L18" s="25">
        <v>80</v>
      </c>
      <c r="M18" s="25">
        <v>80</v>
      </c>
      <c r="N18" s="25">
        <v>80</v>
      </c>
      <c r="O18" s="25">
        <v>80</v>
      </c>
      <c r="P18" s="2"/>
    </row>
    <row r="19" spans="2:16" ht="24" customHeight="1" thickBot="1" x14ac:dyDescent="0.3">
      <c r="B19" s="2"/>
      <c r="C19" s="11" t="s">
        <v>26</v>
      </c>
      <c r="D19" s="22">
        <v>0</v>
      </c>
      <c r="E19" s="22">
        <v>0</v>
      </c>
      <c r="F19" s="22">
        <v>178</v>
      </c>
      <c r="G19" s="22">
        <v>0</v>
      </c>
      <c r="H19" s="22">
        <v>0</v>
      </c>
      <c r="I19" s="22">
        <v>178</v>
      </c>
      <c r="J19" s="22">
        <v>0</v>
      </c>
      <c r="K19" s="22">
        <v>0</v>
      </c>
      <c r="L19" s="22">
        <v>178</v>
      </c>
      <c r="M19" s="22">
        <v>0</v>
      </c>
      <c r="N19" s="22">
        <v>0</v>
      </c>
      <c r="O19" s="22">
        <v>178</v>
      </c>
      <c r="P19" s="2"/>
    </row>
    <row r="20" spans="2:16" ht="24" customHeight="1" thickBot="1" x14ac:dyDescent="0.3">
      <c r="B20" s="2"/>
      <c r="C20" s="11" t="s">
        <v>27</v>
      </c>
      <c r="D20" s="14">
        <v>100</v>
      </c>
      <c r="E20" s="23">
        <v>100</v>
      </c>
      <c r="F20" s="23">
        <v>100</v>
      </c>
      <c r="G20" s="23">
        <v>100</v>
      </c>
      <c r="H20" s="23">
        <v>100</v>
      </c>
      <c r="I20" s="23">
        <v>100</v>
      </c>
      <c r="J20" s="23">
        <v>100</v>
      </c>
      <c r="K20" s="23">
        <v>100</v>
      </c>
      <c r="L20" s="23">
        <v>100</v>
      </c>
      <c r="M20" s="23">
        <v>100</v>
      </c>
      <c r="N20" s="23">
        <v>100</v>
      </c>
      <c r="O20" s="23">
        <v>100</v>
      </c>
      <c r="P20" s="2"/>
    </row>
    <row r="21" spans="2:16" ht="24" customHeight="1" thickBot="1" x14ac:dyDescent="0.3">
      <c r="B21" s="2"/>
      <c r="C21" s="11" t="s">
        <v>28</v>
      </c>
      <c r="D21" s="14">
        <v>50</v>
      </c>
      <c r="E21" s="20">
        <v>50</v>
      </c>
      <c r="F21" s="20">
        <v>50</v>
      </c>
      <c r="G21" s="20">
        <v>50</v>
      </c>
      <c r="H21" s="20">
        <v>50</v>
      </c>
      <c r="I21" s="20">
        <v>50</v>
      </c>
      <c r="J21" s="20">
        <v>50</v>
      </c>
      <c r="K21" s="20">
        <v>50</v>
      </c>
      <c r="L21" s="20">
        <v>50</v>
      </c>
      <c r="M21" s="20">
        <v>50</v>
      </c>
      <c r="N21" s="20">
        <v>50</v>
      </c>
      <c r="O21" s="20">
        <v>50</v>
      </c>
      <c r="P21" s="2"/>
    </row>
    <row r="22" spans="2:16" ht="24" customHeight="1" thickBot="1" x14ac:dyDescent="0.3">
      <c r="B22" s="2"/>
      <c r="C22" s="11"/>
      <c r="D22" s="14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"/>
    </row>
    <row r="23" spans="2:16" ht="24" customHeight="1" thickBot="1" x14ac:dyDescent="0.3">
      <c r="B23" s="2"/>
      <c r="C23" s="11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2"/>
    </row>
    <row r="24" spans="2:16" ht="24" customHeight="1" thickBot="1" x14ac:dyDescent="0.3">
      <c r="B24" s="2"/>
      <c r="C24" s="13" t="s">
        <v>38</v>
      </c>
      <c r="D24" s="7">
        <f t="shared" ref="D24:O24" si="2">SUM(D11:D23)</f>
        <v>18878</v>
      </c>
      <c r="E24" s="7">
        <f t="shared" si="2"/>
        <v>18878</v>
      </c>
      <c r="F24" s="7">
        <f t="shared" si="2"/>
        <v>1028</v>
      </c>
      <c r="G24" s="7">
        <f t="shared" si="2"/>
        <v>850</v>
      </c>
      <c r="H24" s="7">
        <f t="shared" si="2"/>
        <v>850</v>
      </c>
      <c r="I24" s="7">
        <f t="shared" si="2"/>
        <v>9656</v>
      </c>
      <c r="J24" s="7">
        <f t="shared" si="2"/>
        <v>850</v>
      </c>
      <c r="K24" s="7">
        <f t="shared" si="2"/>
        <v>850</v>
      </c>
      <c r="L24" s="7">
        <f t="shared" si="2"/>
        <v>1028</v>
      </c>
      <c r="M24" s="7">
        <f t="shared" si="2"/>
        <v>850</v>
      </c>
      <c r="N24" s="7">
        <f t="shared" si="2"/>
        <v>850</v>
      </c>
      <c r="O24" s="7">
        <f t="shared" si="2"/>
        <v>1028</v>
      </c>
      <c r="P24" s="2"/>
    </row>
    <row r="25" spans="2:16" ht="24" customHeight="1" thickBot="1" x14ac:dyDescent="0.3">
      <c r="B25" s="2"/>
      <c r="C25" s="13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2"/>
    </row>
    <row r="26" spans="2:16" ht="24" customHeight="1" thickBot="1" x14ac:dyDescent="0.3">
      <c r="B26" s="2"/>
      <c r="C26" s="3" t="s">
        <v>39</v>
      </c>
      <c r="D26" s="7">
        <f t="shared" ref="D26:O26" si="3">D9-D24</f>
        <v>-18878</v>
      </c>
      <c r="E26" s="7">
        <f t="shared" si="3"/>
        <v>-18878</v>
      </c>
      <c r="F26" s="7">
        <f t="shared" si="3"/>
        <v>2722</v>
      </c>
      <c r="G26" s="7">
        <f t="shared" si="3"/>
        <v>2900</v>
      </c>
      <c r="H26" s="7">
        <f t="shared" si="3"/>
        <v>2900</v>
      </c>
      <c r="I26" s="7">
        <f t="shared" si="3"/>
        <v>-5906</v>
      </c>
      <c r="J26" s="7">
        <f t="shared" si="3"/>
        <v>4025</v>
      </c>
      <c r="K26" s="7">
        <f t="shared" si="3"/>
        <v>4025</v>
      </c>
      <c r="L26" s="7">
        <f t="shared" si="3"/>
        <v>3847</v>
      </c>
      <c r="M26" s="7">
        <f t="shared" si="3"/>
        <v>4025</v>
      </c>
      <c r="N26" s="7">
        <f t="shared" si="3"/>
        <v>4025</v>
      </c>
      <c r="O26" s="7">
        <f t="shared" si="3"/>
        <v>3847</v>
      </c>
      <c r="P26" s="2"/>
    </row>
    <row r="27" spans="2:16" ht="24" customHeight="1" thickBot="1" x14ac:dyDescent="0.3">
      <c r="B27" s="2"/>
      <c r="C27" s="3" t="s">
        <v>40</v>
      </c>
      <c r="D27" s="7">
        <f t="shared" ref="D27:O27" si="4">D5+D9-D24</f>
        <v>21122</v>
      </c>
      <c r="E27" s="7">
        <f t="shared" si="4"/>
        <v>2244</v>
      </c>
      <c r="F27" s="7">
        <f t="shared" si="4"/>
        <v>4966</v>
      </c>
      <c r="G27" s="7">
        <f t="shared" si="4"/>
        <v>7866</v>
      </c>
      <c r="H27" s="7">
        <f t="shared" si="4"/>
        <v>10766</v>
      </c>
      <c r="I27" s="7">
        <f t="shared" si="4"/>
        <v>4860</v>
      </c>
      <c r="J27" s="7">
        <f t="shared" si="4"/>
        <v>8885</v>
      </c>
      <c r="K27" s="7">
        <f t="shared" si="4"/>
        <v>12910</v>
      </c>
      <c r="L27" s="7">
        <f t="shared" si="4"/>
        <v>16757</v>
      </c>
      <c r="M27" s="7">
        <f t="shared" si="4"/>
        <v>20782</v>
      </c>
      <c r="N27" s="7">
        <f t="shared" si="4"/>
        <v>24807</v>
      </c>
      <c r="O27" s="7">
        <f t="shared" si="4"/>
        <v>28654</v>
      </c>
      <c r="P27" s="2"/>
    </row>
    <row r="28" spans="2:16" ht="24" customHeight="1" x14ac:dyDescent="0.2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2:16" ht="24" customHeight="1" x14ac:dyDescent="0.25">
      <c r="B29" s="2"/>
      <c r="C29" s="4" t="s">
        <v>31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2:16" ht="24" customHeight="1" x14ac:dyDescent="0.25">
      <c r="B30" s="2"/>
      <c r="C30" s="5" t="s">
        <v>32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2:16" ht="24" customHeight="1" x14ac:dyDescent="0.2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3" spans="3:3" ht="15.75" x14ac:dyDescent="0.25">
      <c r="C33" s="6"/>
    </row>
  </sheetData>
  <mergeCells count="1">
    <mergeCell ref="D2:O2"/>
  </mergeCells>
  <pageMargins left="0.7" right="0.7" top="0.75" bottom="0.75" header="0.3" footer="0.3"/>
  <pageSetup paperSize="9" scale="48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ACB88E30F40D498F537AE0F01A10D1" ma:contentTypeVersion="15" ma:contentTypeDescription="Create a new document." ma:contentTypeScope="" ma:versionID="ab41f95ac09c2b338e2eac1ca9ddf23c">
  <xsd:schema xmlns:xsd="http://www.w3.org/2001/XMLSchema" xmlns:xs="http://www.w3.org/2001/XMLSchema" xmlns:p="http://schemas.microsoft.com/office/2006/metadata/properties" xmlns:ns2="a54b4d74-e6ab-4bfa-bfa8-25f381bef7e0" xmlns:ns3="ac640f6a-1760-4fc1-adab-fbd769836733" targetNamespace="http://schemas.microsoft.com/office/2006/metadata/properties" ma:root="true" ma:fieldsID="719087b5ec53be01a5c9cd10b5f318f7" ns2:_="" ns3:_="">
    <xsd:import namespace="a54b4d74-e6ab-4bfa-bfa8-25f381bef7e0"/>
    <xsd:import namespace="ac640f6a-1760-4fc1-adab-fbd7698367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Note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b4d74-e6ab-4bfa-bfa8-25f381bef7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dcd7462e-62a1-445b-83df-7bbe39f9df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Notes" ma:index="19" nillable="true" ma:displayName="Notes" ma:format="Dropdown" ma:internalName="Notes">
      <xsd:simpleType>
        <xsd:restriction base="dms:Text">
          <xsd:maxLength value="255"/>
        </xsd:restriction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640f6a-1760-4fc1-adab-fbd769836733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75cc85e9-e2e4-4eb1-80f6-80de58b9a77b}" ma:internalName="TaxCatchAll" ma:showField="CatchAllData" ma:web="ac640f6a-1760-4fc1-adab-fbd7698367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c640f6a-1760-4fc1-adab-fbd769836733" xsi:nil="true"/>
    <lcf76f155ced4ddcb4097134ff3c332f xmlns="a54b4d74-e6ab-4bfa-bfa8-25f381bef7e0">
      <Terms xmlns="http://schemas.microsoft.com/office/infopath/2007/PartnerControls"/>
    </lcf76f155ced4ddcb4097134ff3c332f>
    <Notes xmlns="a54b4d74-e6ab-4bfa-bfa8-25f381bef7e0" xsi:nil="true"/>
  </documentManagement>
</p:properties>
</file>

<file path=customXml/itemProps1.xml><?xml version="1.0" encoding="utf-8"?>
<ds:datastoreItem xmlns:ds="http://schemas.openxmlformats.org/officeDocument/2006/customXml" ds:itemID="{A24F2AE0-89EC-4CF5-A250-34E0E04672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0B10ACE-0A75-47F2-B200-02251BC666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4b4d74-e6ab-4bfa-bfa8-25f381bef7e0"/>
    <ds:schemaRef ds:uri="ac640f6a-1760-4fc1-adab-fbd7698367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6C79E9D-D06E-4987-AC6F-9040C4DA7401}">
  <ds:schemaRefs>
    <ds:schemaRef ds:uri="http://schemas.microsoft.com/office/2006/metadata/properties"/>
    <ds:schemaRef ds:uri="http://schemas.microsoft.com/office/infopath/2007/PartnerControls"/>
    <ds:schemaRef ds:uri="ac640f6a-1760-4fc1-adab-fbd769836733"/>
    <ds:schemaRef ds:uri="a54b4d74-e6ab-4bfa-bfa8-25f381bef7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Profit and loss statement</vt:lpstr>
      <vt:lpstr>Cash flow statement</vt:lpstr>
      <vt:lpstr>'Cash flow statement'!Print_Area</vt:lpstr>
      <vt:lpstr>'Profit and loss statement'!Print_Area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2021-08-10T01:58:50Z</dcterms:created>
  <dcterms:modified xsi:type="dcterms:W3CDTF">2024-04-04T01:11:18Z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0x010100F5ACB88E30F40D498F537AE0F01A10D1</vt:lpwstr>
  </property>
  <property fmtid="{D5CDD505-2E9C-101B-9397-08002B2CF9AE}" pid="3" name="MSIP_Label_c96ed6d7-747c-41fd-b042-ff14484edc24_Enabled">
    <vt:lpwstr>true</vt:lpwstr>
  </property>
  <property fmtid="{D5CDD505-2E9C-101B-9397-08002B2CF9AE}" pid="4" name="MSIP_Label_c96ed6d7-747c-41fd-b042-ff14484edc24_SetDate">
    <vt:lpwstr>2022-07-21T06:17:45Z</vt:lpwstr>
  </property>
  <property fmtid="{D5CDD505-2E9C-101B-9397-08002B2CF9AE}" pid="5" name="MSIP_Label_c96ed6d7-747c-41fd-b042-ff14484edc24_Method">
    <vt:lpwstr>Standard</vt:lpwstr>
  </property>
  <property fmtid="{D5CDD505-2E9C-101B-9397-08002B2CF9AE}" pid="6" name="MSIP_Label_c96ed6d7-747c-41fd-b042-ff14484edc24_Name">
    <vt:lpwstr>defa4170-0d19-0005-0004-bc88714345d2</vt:lpwstr>
  </property>
  <property fmtid="{D5CDD505-2E9C-101B-9397-08002B2CF9AE}" pid="7" name="MSIP_Label_c96ed6d7-747c-41fd-b042-ff14484edc24_SiteId">
    <vt:lpwstr>6a425d0d-58f2-4e36-8689-10002b2ec567</vt:lpwstr>
  </property>
  <property fmtid="{D5CDD505-2E9C-101B-9397-08002B2CF9AE}" pid="8" name="MSIP_Label_c96ed6d7-747c-41fd-b042-ff14484edc24_ActionId">
    <vt:lpwstr>b3059b07-c174-4b84-abd2-405a8e1c1798</vt:lpwstr>
  </property>
  <property fmtid="{D5CDD505-2E9C-101B-9397-08002B2CF9AE}" pid="9" name="MSIP_Label_c96ed6d7-747c-41fd-b042-ff14484edc24_ContentBits">
    <vt:lpwstr>0</vt:lpwstr>
  </property>
  <property fmtid="{D5CDD505-2E9C-101B-9397-08002B2CF9AE}" pid="10" name="MediaServiceImageTags">
    <vt:lpwstr/>
  </property>
  <property fmtid="{D5CDD505-2E9C-101B-9397-08002B2CF9AE}" pid="11" name="Order">
    <vt:r8>3804700</vt:r8>
  </property>
  <property fmtid="{D5CDD505-2E9C-101B-9397-08002B2CF9AE}" pid="12" name="xd_Signature">
    <vt:bool>false</vt:bool>
  </property>
  <property fmtid="{D5CDD505-2E9C-101B-9397-08002B2CF9AE}" pid="13" name="xd_ProgID">
    <vt:lpwstr/>
  </property>
  <property fmtid="{D5CDD505-2E9C-101B-9397-08002B2CF9AE}" pid="14" name="ComplianceAssetId">
    <vt:lpwstr/>
  </property>
  <property fmtid="{D5CDD505-2E9C-101B-9397-08002B2CF9AE}" pid="15" name="TemplateUrl">
    <vt:lpwstr/>
  </property>
  <property fmtid="{D5CDD505-2E9C-101B-9397-08002B2CF9AE}" pid="16" name="_ExtendedDescription">
    <vt:lpwstr/>
  </property>
  <property fmtid="{D5CDD505-2E9C-101B-9397-08002B2CF9AE}" pid="17" name="TriggerFlowInfo">
    <vt:lpwstr/>
  </property>
</Properties>
</file>